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 iterate="1"/>
</workbook>
</file>

<file path=xl/calcChain.xml><?xml version="1.0" encoding="utf-8"?>
<calcChain xmlns="http://schemas.openxmlformats.org/spreadsheetml/2006/main">
  <c r="O47" i="1"/>
  <c r="N43"/>
  <c r="O38"/>
  <c r="M7"/>
  <c r="M8"/>
  <c r="M9"/>
  <c r="M10"/>
  <c r="M11"/>
  <c r="M12"/>
  <c r="M14"/>
  <c r="M15"/>
  <c r="M17"/>
  <c r="M18"/>
  <c r="M19"/>
  <c r="M20"/>
  <c r="M21"/>
  <c r="M23"/>
  <c r="M24"/>
  <c r="M25"/>
  <c r="M27"/>
  <c r="M29"/>
  <c r="M30"/>
  <c r="M31"/>
  <c r="M32"/>
  <c r="M33"/>
  <c r="M35"/>
  <c r="M37"/>
  <c r="M39"/>
  <c r="M40"/>
  <c r="M42"/>
  <c r="M46"/>
  <c r="K26"/>
  <c r="M26" s="1"/>
  <c r="L45"/>
  <c r="K45"/>
  <c r="L41"/>
  <c r="K41"/>
  <c r="L36"/>
  <c r="K36"/>
  <c r="L34"/>
  <c r="M34" s="1"/>
  <c r="K34"/>
  <c r="L28"/>
  <c r="K28"/>
  <c r="L22"/>
  <c r="M22" s="1"/>
  <c r="K22"/>
  <c r="L16"/>
  <c r="K16"/>
  <c r="L13"/>
  <c r="M13" s="1"/>
  <c r="K13"/>
  <c r="L6"/>
  <c r="L47" s="1"/>
  <c r="K6"/>
  <c r="K47" s="1"/>
  <c r="N34"/>
  <c r="N36"/>
  <c r="O7"/>
  <c r="O8"/>
  <c r="O9"/>
  <c r="O10"/>
  <c r="O12"/>
  <c r="O14"/>
  <c r="O15"/>
  <c r="O18"/>
  <c r="O19"/>
  <c r="O21"/>
  <c r="O23"/>
  <c r="O24"/>
  <c r="O25"/>
  <c r="O29"/>
  <c r="O30"/>
  <c r="O31"/>
  <c r="O32"/>
  <c r="O33"/>
  <c r="O35"/>
  <c r="O37"/>
  <c r="O39"/>
  <c r="O40"/>
  <c r="O42"/>
  <c r="O43"/>
  <c r="O44"/>
  <c r="O46"/>
  <c r="O36" l="1"/>
  <c r="M47"/>
  <c r="M45"/>
  <c r="M41"/>
  <c r="M28"/>
  <c r="M16"/>
  <c r="M6"/>
  <c r="M36"/>
  <c r="N45"/>
  <c r="O45" s="1"/>
  <c r="N41"/>
  <c r="O41" s="1"/>
  <c r="O34"/>
  <c r="N28"/>
  <c r="O28" s="1"/>
  <c r="N22"/>
  <c r="N16"/>
  <c r="O16" s="1"/>
  <c r="N13"/>
  <c r="O13" s="1"/>
  <c r="N6"/>
  <c r="O6" s="1"/>
  <c r="O22" l="1"/>
  <c r="N47"/>
</calcChain>
</file>

<file path=xl/sharedStrings.xml><?xml version="1.0" encoding="utf-8"?>
<sst xmlns="http://schemas.openxmlformats.org/spreadsheetml/2006/main" count="92" uniqueCount="92">
  <si>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</si>
  <si>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</si>
  <si>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</si>
  <si>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</si>
  <si>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</si>
  <si>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</si>
  <si>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</si>
  <si>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</si>
  <si>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</si>
  <si>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</si>
  <si>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</si>
  <si>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</si>
  <si>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</si>
  <si>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</si>
  <si>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</si>
  <si>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</si>
  <si>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</si>
  <si>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</si>
  <si>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</si>
  <si>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</si>
  <si>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</si>
  <si>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</si>
  <si>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</si>
  <si>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</si>
  <si>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</si>
  <si>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</si>
  <si>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</si>
  <si>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</si>
  <si>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</si>
  <si>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</si>
  <si>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</si>
  <si>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</si>
  <si>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</si>
  <si>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</si>
  <si>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</si>
  <si>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</si>
  <si>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</si>
  <si>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</si>
  <si>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</si>
  <si>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</si>
  <si>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</si>
  <si>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</si>
  <si>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</si>
  <si>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</si>
  <si>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</si>
  <si>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</si>
  <si>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</si>
  <si>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</si>
  <si>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</si>
  <si>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</si>
  <si>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</si>
  <si>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</si>
  <si>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</si>
  <si>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</si>
  <si>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</si>
  <si>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</si>
  <si>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</si>
  <si>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</si>
  <si>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</si>
  <si>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</si>
  <si>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</si>
  <si>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</si>
  <si>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</si>
  <si>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</si>
  <si>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</si>
  <si>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</si>
  <si>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</si>
  <si>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</si>
  <si>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</si>
  <si>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</si>
  <si>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</si>
  <si>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</si>
  <si>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</si>
  <si>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</si>
  <si>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</si>
  <si>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</si>
  <si>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</si>
  <si>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</si>
  <si>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</si>
  <si>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Утвержденные бюджетные назначения на 2019 год *, тыс. руб.</t>
  </si>
  <si>
    <t>* В соответствии с отчетом об исполнении бюджета</t>
  </si>
  <si>
    <t>% исполнения утвержденных бюджетных назначений на  2019 год</t>
  </si>
  <si>
    <t>Темп роста к соответствующему периоду 2018 года, %</t>
  </si>
  <si>
    <t>Средства массовой информации</t>
  </si>
  <si>
    <t>1200</t>
  </si>
  <si>
    <t>Телевидение и радиовещание</t>
  </si>
  <si>
    <t>1201</t>
  </si>
  <si>
    <t>Аналитические данные о расходах бюджета  городского округа Истра Московской области по разделам и подразделам классификации расходов бюджетов за 1 полугодие 2019 года в сравнении с 1 полугодием 2018 года</t>
  </si>
  <si>
    <t>Фактически исполнено по состоянию на 01.07.2019,   тыс. руб.</t>
  </si>
  <si>
    <t>Фактически исполнено по состоянию на 01.07.2018,    тыс. руб.</t>
  </si>
  <si>
    <t>Социальное обслуживание населения</t>
  </si>
  <si>
    <t>1002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</si>
</sst>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3" xfId="0" applyFont="1" applyBorder="1"/>
    <xf numFmtId="0" fontId="1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4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1" fillId="0" borderId="19" xfId="0" applyNumberFormat="1" applyFont="1" applyBorder="1" applyAlignment="1">
      <alignment horizontal="center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right" vertical="center"/>
    </xf>
    <xf numFmtId="0" fontId="1" fillId="3" borderId="1" xfId="0" applyNumberFormat="1" applyFont="1" applyFill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right" vertical="center"/>
    </xf>
    <xf numFmtId="164" fontId="1" fillId="3" borderId="17" xfId="0" applyNumberFormat="1" applyFont="1" applyFill="1" applyBorder="1" applyAlignment="1">
      <alignment horizontal="right" vertical="center"/>
    </xf>
    <xf numFmtId="0" fontId="6" fillId="0" borderId="0" xfId="0" applyFont="1"/>
    <xf numFmtId="49" fontId="7" fillId="3" borderId="9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17" xfId="0" applyNumberFormat="1" applyFont="1" applyFill="1" applyBorder="1" applyAlignment="1">
      <alignment horizontal="right" vertical="center"/>
    </xf>
    <xf numFmtId="49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vertical="center"/>
    </xf>
    <xf numFmtId="164" fontId="1" fillId="3" borderId="20" xfId="0" applyNumberFormat="1" applyFont="1" applyFill="1" applyBorder="1" applyAlignment="1">
      <alignment horizontal="right" vertical="center"/>
    </xf>
    <xf numFmtId="4" fontId="7" fillId="3" borderId="21" xfId="0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vertical="center" wrapText="1"/>
    </xf>
    <xf numFmtId="2" fontId="5" fillId="0" borderId="22" xfId="0" applyNumberFormat="1" applyFont="1" applyBorder="1"/>
    <xf numFmtId="0" fontId="4" fillId="2" borderId="15" xfId="0" applyNumberFormat="1" applyFont="1" applyFill="1" applyBorder="1" applyAlignment="1">
      <alignment horizontal="left" vertical="center"/>
    </xf>
    <xf numFmtId="0" fontId="4" fillId="2" borderId="11" xfId="0" applyNumberFormat="1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horizontal="left" vertical="center"/>
    </xf>
    <xf numFmtId="0" fontId="2" fillId="0" borderId="3" xfId="0" applyFont="1" applyBorder="1"/>
    <xf numFmtId="0" fontId="0" fillId="0" borderId="0" xfId="0" applyAlignment="1">
      <alignment horizontal="left"/>
    </xf>
    <xf numFmtId="0" fontId="1" fillId="3" borderId="2" xfId="0" applyNumberFormat="1" applyFont="1" applyFill="1" applyBorder="1" applyAlignment="1">
      <alignment horizontal="left" vertical="center" wrapText="1"/>
    </xf>
    <xf numFmtId="0" fontId="7" fillId="3" borderId="5" xfId="0" applyNumberFormat="1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0" fontId="7" fillId="3" borderId="17" xfId="0" applyNumberFormat="1" applyFont="1" applyFill="1" applyBorder="1" applyAlignment="1">
      <alignment horizontal="left" vertical="center" wrapText="1"/>
    </xf>
    <xf numFmtId="0" fontId="7" fillId="3" borderId="23" xfId="0" applyNumberFormat="1" applyFont="1" applyFill="1" applyBorder="1" applyAlignment="1">
      <alignment horizontal="left" vertical="center" wrapText="1"/>
    </xf>
    <xf numFmtId="0" fontId="7" fillId="3" borderId="18" xfId="0" applyNumberFormat="1" applyFont="1" applyFill="1" applyBorder="1" applyAlignment="1">
      <alignment horizontal="left" vertical="center" wrapText="1"/>
    </xf>
    <xf numFmtId="0" fontId="8" fillId="3" borderId="17" xfId="0" applyNumberFormat="1" applyFont="1" applyFill="1" applyBorder="1" applyAlignment="1">
      <alignment horizontal="left" vertical="center" wrapText="1"/>
    </xf>
    <xf numFmtId="0" fontId="1" fillId="3" borderId="23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7" fillId="3" borderId="13" xfId="0" applyNumberFormat="1" applyFont="1" applyFill="1" applyBorder="1" applyAlignment="1">
      <alignment horizontal="left" vertical="center" wrapText="1"/>
    </xf>
    <xf numFmtId="0" fontId="7" fillId="3" borderId="14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/>
    </xf>
    <xf numFmtId="0" fontId="1" fillId="3" borderId="17" xfId="0" applyNumberFormat="1" applyFont="1" applyFill="1" applyBorder="1" applyAlignment="1">
      <alignment horizontal="left" vertical="center" wrapText="1"/>
    </xf>
    <xf numFmtId="4" fontId="7" fillId="3" borderId="24" xfId="0" applyNumberFormat="1" applyFont="1" applyFill="1" applyBorder="1" applyAlignment="1">
      <alignment horizontal="right" vertical="center"/>
    </xf>
    <xf numFmtId="2" fontId="5" fillId="0" borderId="25" xfId="0" applyNumberFormat="1" applyFont="1" applyBorder="1"/>
    <xf numFmtId="4" fontId="7" fillId="3" borderId="16" xfId="0" applyNumberFormat="1" applyFont="1" applyFill="1" applyBorder="1" applyAlignment="1">
      <alignment horizontal="right" vertical="center"/>
    </xf>
    <xf numFmtId="164" fontId="7" fillId="3" borderId="8" xfId="0" applyNumberFormat="1" applyFont="1" applyFill="1" applyBorder="1" applyAlignment="1">
      <alignment horizontal="right" vertical="center"/>
    </xf>
    <xf numFmtId="2" fontId="5" fillId="0" borderId="10" xfId="0" applyNumberFormat="1" applyFont="1" applyBorder="1"/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workbookViewId="0">
      <selection activeCell="M9" sqref="M9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9.88671875" customWidth="1"/>
    <col min="11" max="12" width="12.33203125" customWidth="1"/>
    <col min="13" max="13" width="13.21875" customWidth="1"/>
    <col min="14" max="14" width="11.88671875" customWidth="1"/>
    <col min="15" max="15" width="13.109375" customWidth="1"/>
    <col min="16" max="17" width="9.109375" customWidth="1"/>
  </cols>
  <sheetData>
    <row r="1" spans="2:15" ht="15" customHeight="1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2:15" ht="33" customHeight="1">
      <c r="B2" s="49" t="s">
        <v>87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2:15" ht="15" thickBot="1">
      <c r="B3" s="2"/>
      <c r="C3" s="2"/>
      <c r="D3" s="47"/>
      <c r="E3" s="47"/>
      <c r="F3" s="47"/>
      <c r="G3" s="47"/>
      <c r="H3" s="47"/>
      <c r="I3" s="47"/>
      <c r="J3" s="2"/>
      <c r="K3" s="3"/>
      <c r="L3" s="9"/>
      <c r="M3" s="4"/>
    </row>
    <row r="4" spans="2:15" ht="75.599999999999994" customHeight="1" thickBot="1">
      <c r="B4" s="52" t="s">
        <v>0</v>
      </c>
      <c r="C4" s="52"/>
      <c r="D4" s="52"/>
      <c r="E4" s="52"/>
      <c r="F4" s="52"/>
      <c r="G4" s="52"/>
      <c r="H4" s="52"/>
      <c r="I4" s="52"/>
      <c r="J4" s="5" t="s">
        <v>1</v>
      </c>
      <c r="K4" s="6" t="s">
        <v>79</v>
      </c>
      <c r="L4" s="10" t="s">
        <v>88</v>
      </c>
      <c r="M4" s="29" t="s">
        <v>81</v>
      </c>
      <c r="N4" s="27" t="s">
        <v>89</v>
      </c>
      <c r="O4" s="28" t="s">
        <v>82</v>
      </c>
    </row>
    <row r="5" spans="2:15" ht="15" thickBot="1">
      <c r="B5" s="53">
        <v>1</v>
      </c>
      <c r="C5" s="53"/>
      <c r="D5" s="53"/>
      <c r="E5" s="53"/>
      <c r="F5" s="53"/>
      <c r="G5" s="53"/>
      <c r="H5" s="53"/>
      <c r="I5" s="53"/>
      <c r="J5" s="7">
        <v>2</v>
      </c>
      <c r="K5" s="7">
        <v>3</v>
      </c>
      <c r="L5" s="11">
        <v>4</v>
      </c>
      <c r="M5" s="11">
        <v>5</v>
      </c>
      <c r="N5" s="60">
        <v>6</v>
      </c>
      <c r="O5" s="61">
        <v>7</v>
      </c>
    </row>
    <row r="6" spans="2:15" s="17" customFormat="1" ht="15" customHeight="1">
      <c r="B6" s="50" t="s">
        <v>2</v>
      </c>
      <c r="C6" s="51"/>
      <c r="D6" s="51"/>
      <c r="E6" s="51"/>
      <c r="F6" s="51"/>
      <c r="G6" s="51"/>
      <c r="H6" s="51"/>
      <c r="I6" s="51"/>
      <c r="J6" s="18" t="s">
        <v>3</v>
      </c>
      <c r="K6" s="19">
        <f>SUM(K7:K12)</f>
        <v>1236247300</v>
      </c>
      <c r="L6" s="19">
        <f>SUM(L7:L12)</f>
        <v>648465000</v>
      </c>
      <c r="M6" s="26">
        <f>L6/K6*100</f>
        <v>52.454310719222605</v>
      </c>
      <c r="N6" s="21">
        <f>SUM(N7:N12)</f>
        <v>261645430.05000001</v>
      </c>
      <c r="O6" s="32">
        <f>L6/N6*100</f>
        <v>247.84113365789705</v>
      </c>
    </row>
    <row r="7" spans="2:15" ht="23.25" customHeight="1">
      <c r="B7" s="13"/>
      <c r="C7" s="38" t="s">
        <v>4</v>
      </c>
      <c r="D7" s="38"/>
      <c r="E7" s="38"/>
      <c r="F7" s="38"/>
      <c r="G7" s="38"/>
      <c r="H7" s="38"/>
      <c r="I7" s="38"/>
      <c r="J7" s="14" t="s">
        <v>5</v>
      </c>
      <c r="K7" s="15">
        <v>1940000</v>
      </c>
      <c r="L7" s="16">
        <v>1041200</v>
      </c>
      <c r="M7" s="26">
        <f t="shared" ref="M7:M47" si="0">L7/K7*100</f>
        <v>53.670103092783506</v>
      </c>
      <c r="N7" s="15">
        <v>1044324.75</v>
      </c>
      <c r="O7" s="32">
        <f t="shared" ref="O7:O47" si="1">L7/N7*100</f>
        <v>99.700787518441942</v>
      </c>
    </row>
    <row r="8" spans="2:15" ht="34.5" customHeight="1">
      <c r="B8" s="13"/>
      <c r="C8" s="38" t="s">
        <v>6</v>
      </c>
      <c r="D8" s="38"/>
      <c r="E8" s="38"/>
      <c r="F8" s="38"/>
      <c r="G8" s="38"/>
      <c r="H8" s="38"/>
      <c r="I8" s="38"/>
      <c r="J8" s="14" t="s">
        <v>7</v>
      </c>
      <c r="K8" s="15">
        <v>5590000</v>
      </c>
      <c r="L8" s="16">
        <v>2263900</v>
      </c>
      <c r="M8" s="26">
        <f t="shared" si="0"/>
        <v>40.499105545617176</v>
      </c>
      <c r="N8" s="15">
        <v>1650190.86</v>
      </c>
      <c r="O8" s="32">
        <f t="shared" si="1"/>
        <v>137.19019144246138</v>
      </c>
    </row>
    <row r="9" spans="2:15" ht="34.5" customHeight="1">
      <c r="B9" s="13"/>
      <c r="C9" s="38" t="s">
        <v>8</v>
      </c>
      <c r="D9" s="38"/>
      <c r="E9" s="38"/>
      <c r="F9" s="38"/>
      <c r="G9" s="38"/>
      <c r="H9" s="38"/>
      <c r="I9" s="38"/>
      <c r="J9" s="14" t="s">
        <v>9</v>
      </c>
      <c r="K9" s="15">
        <v>335006900</v>
      </c>
      <c r="L9" s="16">
        <v>134071800</v>
      </c>
      <c r="M9" s="26">
        <f t="shared" si="0"/>
        <v>40.020608530749662</v>
      </c>
      <c r="N9" s="15">
        <v>158764534</v>
      </c>
      <c r="O9" s="32">
        <f t="shared" si="1"/>
        <v>84.446945814737191</v>
      </c>
    </row>
    <row r="10" spans="2:15" ht="23.25" customHeight="1">
      <c r="B10" s="13"/>
      <c r="C10" s="38" t="s">
        <v>10</v>
      </c>
      <c r="D10" s="38"/>
      <c r="E10" s="38"/>
      <c r="F10" s="38"/>
      <c r="G10" s="38"/>
      <c r="H10" s="38"/>
      <c r="I10" s="38"/>
      <c r="J10" s="14" t="s">
        <v>11</v>
      </c>
      <c r="K10" s="15">
        <v>29567200</v>
      </c>
      <c r="L10" s="16">
        <v>13164400</v>
      </c>
      <c r="M10" s="26">
        <f t="shared" si="0"/>
        <v>44.523661354473873</v>
      </c>
      <c r="N10" s="15">
        <v>11714561.130000001</v>
      </c>
      <c r="O10" s="32">
        <f t="shared" si="1"/>
        <v>112.37638229815614</v>
      </c>
    </row>
    <row r="11" spans="2:15" ht="15" customHeight="1">
      <c r="B11" s="13"/>
      <c r="C11" s="38" t="s">
        <v>12</v>
      </c>
      <c r="D11" s="38"/>
      <c r="E11" s="38"/>
      <c r="F11" s="38"/>
      <c r="G11" s="38"/>
      <c r="H11" s="38"/>
      <c r="I11" s="38"/>
      <c r="J11" s="14" t="s">
        <v>13</v>
      </c>
      <c r="K11" s="15">
        <v>2000000</v>
      </c>
      <c r="L11" s="16">
        <v>0</v>
      </c>
      <c r="M11" s="26">
        <f t="shared" si="0"/>
        <v>0</v>
      </c>
      <c r="N11" s="15">
        <v>0</v>
      </c>
      <c r="O11" s="32">
        <v>0</v>
      </c>
    </row>
    <row r="12" spans="2:15" ht="15" customHeight="1">
      <c r="B12" s="13"/>
      <c r="C12" s="38" t="s">
        <v>14</v>
      </c>
      <c r="D12" s="38"/>
      <c r="E12" s="38"/>
      <c r="F12" s="38"/>
      <c r="G12" s="38"/>
      <c r="H12" s="38"/>
      <c r="I12" s="38"/>
      <c r="J12" s="14" t="s">
        <v>15</v>
      </c>
      <c r="K12" s="15">
        <v>862143200</v>
      </c>
      <c r="L12" s="16">
        <v>497923700</v>
      </c>
      <c r="M12" s="26">
        <f t="shared" si="0"/>
        <v>57.754175872407274</v>
      </c>
      <c r="N12" s="15">
        <v>88471819.310000002</v>
      </c>
      <c r="O12" s="32">
        <f t="shared" si="1"/>
        <v>562.80486134834064</v>
      </c>
    </row>
    <row r="13" spans="2:15" s="17" customFormat="1" ht="15" customHeight="1">
      <c r="B13" s="39" t="s">
        <v>16</v>
      </c>
      <c r="C13" s="40"/>
      <c r="D13" s="40"/>
      <c r="E13" s="40"/>
      <c r="F13" s="40"/>
      <c r="G13" s="40"/>
      <c r="H13" s="40"/>
      <c r="I13" s="40"/>
      <c r="J13" s="20" t="s">
        <v>17</v>
      </c>
      <c r="K13" s="21">
        <f>SUM(K14:K15)</f>
        <v>74306000</v>
      </c>
      <c r="L13" s="21">
        <f>SUM(L14:L15)</f>
        <v>29171800</v>
      </c>
      <c r="M13" s="26">
        <f t="shared" si="0"/>
        <v>39.259010039566114</v>
      </c>
      <c r="N13" s="21">
        <f>SUM(N14:N15)</f>
        <v>21917201.66</v>
      </c>
      <c r="O13" s="32">
        <f t="shared" si="1"/>
        <v>133.10002094491838</v>
      </c>
    </row>
    <row r="14" spans="2:15" ht="23.25" customHeight="1">
      <c r="B14" s="13"/>
      <c r="C14" s="38" t="s">
        <v>18</v>
      </c>
      <c r="D14" s="38"/>
      <c r="E14" s="38"/>
      <c r="F14" s="38"/>
      <c r="G14" s="38"/>
      <c r="H14" s="38"/>
      <c r="I14" s="38"/>
      <c r="J14" s="14" t="s">
        <v>19</v>
      </c>
      <c r="K14" s="15">
        <v>69894000</v>
      </c>
      <c r="L14" s="16">
        <v>28910800</v>
      </c>
      <c r="M14" s="26">
        <f t="shared" si="0"/>
        <v>41.363779437433827</v>
      </c>
      <c r="N14" s="15">
        <v>21727501.66</v>
      </c>
      <c r="O14" s="32">
        <f t="shared" si="1"/>
        <v>133.06085739818096</v>
      </c>
    </row>
    <row r="15" spans="2:15" ht="23.25" customHeight="1">
      <c r="B15" s="13"/>
      <c r="C15" s="38" t="s">
        <v>20</v>
      </c>
      <c r="D15" s="38"/>
      <c r="E15" s="38"/>
      <c r="F15" s="38"/>
      <c r="G15" s="38"/>
      <c r="H15" s="38"/>
      <c r="I15" s="38"/>
      <c r="J15" s="14" t="s">
        <v>21</v>
      </c>
      <c r="K15" s="15">
        <v>4412000</v>
      </c>
      <c r="L15" s="16">
        <v>261000</v>
      </c>
      <c r="M15" s="26">
        <f t="shared" si="0"/>
        <v>5.9156844968268363</v>
      </c>
      <c r="N15" s="15">
        <v>189700</v>
      </c>
      <c r="O15" s="32">
        <f t="shared" si="1"/>
        <v>137.58566157090141</v>
      </c>
    </row>
    <row r="16" spans="2:15" s="17" customFormat="1" ht="15" customHeight="1">
      <c r="B16" s="39" t="s">
        <v>22</v>
      </c>
      <c r="C16" s="40"/>
      <c r="D16" s="40"/>
      <c r="E16" s="40"/>
      <c r="F16" s="40"/>
      <c r="G16" s="40"/>
      <c r="H16" s="40"/>
      <c r="I16" s="40"/>
      <c r="J16" s="20" t="s">
        <v>23</v>
      </c>
      <c r="K16" s="21">
        <f>SUM(K17:K21)</f>
        <v>620992200</v>
      </c>
      <c r="L16" s="21">
        <f>SUM(L17:L21)</f>
        <v>61823000</v>
      </c>
      <c r="M16" s="26">
        <f t="shared" si="0"/>
        <v>9.9555195701330863</v>
      </c>
      <c r="N16" s="21">
        <f>SUM(N17:N21)</f>
        <v>296719172.33999997</v>
      </c>
      <c r="O16" s="32">
        <f t="shared" si="1"/>
        <v>20.835525898932886</v>
      </c>
    </row>
    <row r="17" spans="2:15" ht="15" customHeight="1">
      <c r="B17" s="13"/>
      <c r="C17" s="38" t="s">
        <v>24</v>
      </c>
      <c r="D17" s="38"/>
      <c r="E17" s="38"/>
      <c r="F17" s="38"/>
      <c r="G17" s="38"/>
      <c r="H17" s="38"/>
      <c r="I17" s="38"/>
      <c r="J17" s="14" t="s">
        <v>25</v>
      </c>
      <c r="K17" s="15">
        <v>6026000</v>
      </c>
      <c r="L17" s="16">
        <v>1579500</v>
      </c>
      <c r="M17" s="26">
        <f t="shared" si="0"/>
        <v>26.211417192167275</v>
      </c>
      <c r="N17" s="15">
        <v>0</v>
      </c>
      <c r="O17" s="32">
        <v>0</v>
      </c>
    </row>
    <row r="18" spans="2:15" ht="15" customHeight="1">
      <c r="B18" s="13"/>
      <c r="C18" s="38" t="s">
        <v>26</v>
      </c>
      <c r="D18" s="38"/>
      <c r="E18" s="38"/>
      <c r="F18" s="38"/>
      <c r="G18" s="38"/>
      <c r="H18" s="38"/>
      <c r="I18" s="38"/>
      <c r="J18" s="14" t="s">
        <v>27</v>
      </c>
      <c r="K18" s="15">
        <v>79282000</v>
      </c>
      <c r="L18" s="16">
        <v>34827200</v>
      </c>
      <c r="M18" s="26">
        <f t="shared" si="0"/>
        <v>43.928256098483892</v>
      </c>
      <c r="N18" s="15">
        <v>49388799.700000003</v>
      </c>
      <c r="O18" s="32">
        <f t="shared" si="1"/>
        <v>70.516392808793043</v>
      </c>
    </row>
    <row r="19" spans="2:15" ht="15" customHeight="1">
      <c r="B19" s="13"/>
      <c r="C19" s="38" t="s">
        <v>28</v>
      </c>
      <c r="D19" s="38"/>
      <c r="E19" s="38"/>
      <c r="F19" s="38"/>
      <c r="G19" s="38"/>
      <c r="H19" s="38"/>
      <c r="I19" s="38"/>
      <c r="J19" s="14" t="s">
        <v>29</v>
      </c>
      <c r="K19" s="15">
        <v>469037600</v>
      </c>
      <c r="L19" s="16">
        <v>7352700</v>
      </c>
      <c r="M19" s="26">
        <f t="shared" si="0"/>
        <v>1.5676141955357097</v>
      </c>
      <c r="N19" s="15">
        <v>222207923.68000001</v>
      </c>
      <c r="O19" s="32">
        <f t="shared" si="1"/>
        <v>3.3089279078043004</v>
      </c>
    </row>
    <row r="20" spans="2:15" ht="15" customHeight="1">
      <c r="B20" s="13"/>
      <c r="C20" s="38" t="s">
        <v>30</v>
      </c>
      <c r="D20" s="38"/>
      <c r="E20" s="38"/>
      <c r="F20" s="38"/>
      <c r="G20" s="38"/>
      <c r="H20" s="38"/>
      <c r="I20" s="38"/>
      <c r="J20" s="14" t="s">
        <v>31</v>
      </c>
      <c r="K20" s="15">
        <v>12067000</v>
      </c>
      <c r="L20" s="16">
        <v>0</v>
      </c>
      <c r="M20" s="26">
        <f t="shared" si="0"/>
        <v>0</v>
      </c>
      <c r="N20" s="15">
        <v>0</v>
      </c>
      <c r="O20" s="32">
        <v>0</v>
      </c>
    </row>
    <row r="21" spans="2:15" ht="15" customHeight="1">
      <c r="B21" s="13"/>
      <c r="C21" s="38" t="s">
        <v>32</v>
      </c>
      <c r="D21" s="38"/>
      <c r="E21" s="38"/>
      <c r="F21" s="38"/>
      <c r="G21" s="38"/>
      <c r="H21" s="38"/>
      <c r="I21" s="38"/>
      <c r="J21" s="14" t="s">
        <v>33</v>
      </c>
      <c r="K21" s="15">
        <v>54579600</v>
      </c>
      <c r="L21" s="16">
        <v>18063600</v>
      </c>
      <c r="M21" s="26">
        <f t="shared" si="0"/>
        <v>33.095881977881845</v>
      </c>
      <c r="N21" s="15">
        <v>25122448.960000001</v>
      </c>
      <c r="O21" s="32">
        <f t="shared" si="1"/>
        <v>71.902225888729603</v>
      </c>
    </row>
    <row r="22" spans="2:15" s="17" customFormat="1" ht="15" customHeight="1">
      <c r="B22" s="39" t="s">
        <v>34</v>
      </c>
      <c r="C22" s="40"/>
      <c r="D22" s="40"/>
      <c r="E22" s="40"/>
      <c r="F22" s="40"/>
      <c r="G22" s="40"/>
      <c r="H22" s="40"/>
      <c r="I22" s="40"/>
      <c r="J22" s="20" t="s">
        <v>35</v>
      </c>
      <c r="K22" s="21">
        <f>SUM(K23:K25)</f>
        <v>1851424000</v>
      </c>
      <c r="L22" s="21">
        <f>SUM(L23:L25)</f>
        <v>94311000</v>
      </c>
      <c r="M22" s="26">
        <f t="shared" si="0"/>
        <v>5.0939709110392872</v>
      </c>
      <c r="N22" s="21">
        <f>SUM(N23:N27)</f>
        <v>409598572.44</v>
      </c>
      <c r="O22" s="32">
        <f t="shared" si="1"/>
        <v>23.025226733136414</v>
      </c>
    </row>
    <row r="23" spans="2:15" ht="15" customHeight="1">
      <c r="B23" s="13"/>
      <c r="C23" s="38" t="s">
        <v>36</v>
      </c>
      <c r="D23" s="38"/>
      <c r="E23" s="38"/>
      <c r="F23" s="38"/>
      <c r="G23" s="38"/>
      <c r="H23" s="38"/>
      <c r="I23" s="38"/>
      <c r="J23" s="14" t="s">
        <v>37</v>
      </c>
      <c r="K23" s="15">
        <v>172882300</v>
      </c>
      <c r="L23" s="16">
        <v>52116100</v>
      </c>
      <c r="M23" s="26">
        <f t="shared" si="0"/>
        <v>30.145422637250892</v>
      </c>
      <c r="N23" s="15">
        <v>46718073.729999997</v>
      </c>
      <c r="O23" s="32">
        <f t="shared" si="1"/>
        <v>111.55447097668683</v>
      </c>
    </row>
    <row r="24" spans="2:15" ht="15" customHeight="1">
      <c r="B24" s="13"/>
      <c r="C24" s="38" t="s">
        <v>38</v>
      </c>
      <c r="D24" s="38"/>
      <c r="E24" s="38"/>
      <c r="F24" s="38"/>
      <c r="G24" s="38"/>
      <c r="H24" s="38"/>
      <c r="I24" s="38"/>
      <c r="J24" s="14" t="s">
        <v>39</v>
      </c>
      <c r="K24" s="15">
        <v>363019600</v>
      </c>
      <c r="L24" s="16">
        <v>23998900</v>
      </c>
      <c r="M24" s="26">
        <f t="shared" si="0"/>
        <v>6.6109102649002978</v>
      </c>
      <c r="N24" s="15">
        <v>6494974.5499999998</v>
      </c>
      <c r="O24" s="32">
        <f t="shared" si="1"/>
        <v>369.49952328912514</v>
      </c>
    </row>
    <row r="25" spans="2:15" ht="15" customHeight="1">
      <c r="B25" s="13"/>
      <c r="C25" s="38" t="s">
        <v>40</v>
      </c>
      <c r="D25" s="38"/>
      <c r="E25" s="38"/>
      <c r="F25" s="38"/>
      <c r="G25" s="38"/>
      <c r="H25" s="38"/>
      <c r="I25" s="38"/>
      <c r="J25" s="14" t="s">
        <v>41</v>
      </c>
      <c r="K25" s="15">
        <v>1315522100</v>
      </c>
      <c r="L25" s="16">
        <v>18196000</v>
      </c>
      <c r="M25" s="26">
        <f t="shared" si="0"/>
        <v>1.3831770671127457</v>
      </c>
      <c r="N25" s="15">
        <v>356385524.16000003</v>
      </c>
      <c r="O25" s="32">
        <f t="shared" si="1"/>
        <v>5.1057068164841812</v>
      </c>
    </row>
    <row r="26" spans="2:15" s="17" customFormat="1" ht="15" customHeight="1">
      <c r="B26" s="39" t="s">
        <v>42</v>
      </c>
      <c r="C26" s="40"/>
      <c r="D26" s="40"/>
      <c r="E26" s="40"/>
      <c r="F26" s="40"/>
      <c r="G26" s="40"/>
      <c r="H26" s="40"/>
      <c r="I26" s="40"/>
      <c r="J26" s="20" t="s">
        <v>43</v>
      </c>
      <c r="K26" s="21">
        <f>SUM(K27)</f>
        <v>28288100</v>
      </c>
      <c r="L26" s="22">
        <v>0</v>
      </c>
      <c r="M26" s="26">
        <f t="shared" si="0"/>
        <v>0</v>
      </c>
      <c r="N26" s="15">
        <v>0</v>
      </c>
      <c r="O26" s="32">
        <v>0</v>
      </c>
    </row>
    <row r="27" spans="2:15" ht="15" customHeight="1">
      <c r="B27" s="13"/>
      <c r="C27" s="38" t="s">
        <v>44</v>
      </c>
      <c r="D27" s="38"/>
      <c r="E27" s="38"/>
      <c r="F27" s="38"/>
      <c r="G27" s="38"/>
      <c r="H27" s="38"/>
      <c r="I27" s="38"/>
      <c r="J27" s="14" t="s">
        <v>45</v>
      </c>
      <c r="K27" s="15">
        <v>28288100</v>
      </c>
      <c r="L27" s="16">
        <v>0</v>
      </c>
      <c r="M27" s="26">
        <f t="shared" si="0"/>
        <v>0</v>
      </c>
      <c r="N27" s="15">
        <v>0</v>
      </c>
      <c r="O27" s="32">
        <v>0</v>
      </c>
    </row>
    <row r="28" spans="2:15" s="17" customFormat="1" ht="15" customHeight="1">
      <c r="B28" s="39" t="s">
        <v>46</v>
      </c>
      <c r="C28" s="40"/>
      <c r="D28" s="40"/>
      <c r="E28" s="40"/>
      <c r="F28" s="40"/>
      <c r="G28" s="40"/>
      <c r="H28" s="40"/>
      <c r="I28" s="40"/>
      <c r="J28" s="20" t="s">
        <v>47</v>
      </c>
      <c r="K28" s="21">
        <f>SUM(K29:K33)</f>
        <v>3467789179</v>
      </c>
      <c r="L28" s="21">
        <f>SUM(L29:L33)</f>
        <v>1935997800</v>
      </c>
      <c r="M28" s="26">
        <f t="shared" si="0"/>
        <v>55.828013182689496</v>
      </c>
      <c r="N28" s="21">
        <f>SUM(N29:N33)</f>
        <v>2209103161.5</v>
      </c>
      <c r="O28" s="32">
        <f t="shared" si="1"/>
        <v>87.637274426126893</v>
      </c>
    </row>
    <row r="29" spans="2:15" ht="15" customHeight="1">
      <c r="B29" s="13"/>
      <c r="C29" s="38" t="s">
        <v>48</v>
      </c>
      <c r="D29" s="38"/>
      <c r="E29" s="38"/>
      <c r="F29" s="38"/>
      <c r="G29" s="38"/>
      <c r="H29" s="38"/>
      <c r="I29" s="38"/>
      <c r="J29" s="14" t="s">
        <v>49</v>
      </c>
      <c r="K29" s="15">
        <v>1266460600</v>
      </c>
      <c r="L29" s="16">
        <v>691909700</v>
      </c>
      <c r="M29" s="26">
        <f t="shared" si="0"/>
        <v>54.633337981457927</v>
      </c>
      <c r="N29" s="15">
        <v>750082880.41999996</v>
      </c>
      <c r="O29" s="32">
        <f t="shared" si="1"/>
        <v>92.244432990201489</v>
      </c>
    </row>
    <row r="30" spans="2:15" ht="15" customHeight="1">
      <c r="B30" s="13"/>
      <c r="C30" s="38" t="s">
        <v>50</v>
      </c>
      <c r="D30" s="38"/>
      <c r="E30" s="38"/>
      <c r="F30" s="38"/>
      <c r="G30" s="38"/>
      <c r="H30" s="38"/>
      <c r="I30" s="38"/>
      <c r="J30" s="14" t="s">
        <v>51</v>
      </c>
      <c r="K30" s="15">
        <v>1848384000</v>
      </c>
      <c r="L30" s="16">
        <v>1048711700</v>
      </c>
      <c r="M30" s="26">
        <f t="shared" si="0"/>
        <v>56.736679174890071</v>
      </c>
      <c r="N30" s="15">
        <v>1214757376.1900001</v>
      </c>
      <c r="O30" s="32">
        <f t="shared" si="1"/>
        <v>86.330959626621862</v>
      </c>
    </row>
    <row r="31" spans="2:15" ht="15" customHeight="1">
      <c r="B31" s="13"/>
      <c r="C31" s="38" t="s">
        <v>52</v>
      </c>
      <c r="D31" s="38"/>
      <c r="E31" s="38"/>
      <c r="F31" s="38"/>
      <c r="G31" s="38"/>
      <c r="H31" s="38"/>
      <c r="I31" s="38"/>
      <c r="J31" s="14" t="s">
        <v>53</v>
      </c>
      <c r="K31" s="15">
        <v>303143800</v>
      </c>
      <c r="L31" s="16">
        <v>172271000</v>
      </c>
      <c r="M31" s="26">
        <f t="shared" si="0"/>
        <v>56.828145586352086</v>
      </c>
      <c r="N31" s="15">
        <v>182678971.5</v>
      </c>
      <c r="O31" s="32">
        <f t="shared" si="1"/>
        <v>94.302589173488968</v>
      </c>
    </row>
    <row r="32" spans="2:15" ht="15" customHeight="1">
      <c r="B32" s="13"/>
      <c r="C32" s="38" t="s">
        <v>54</v>
      </c>
      <c r="D32" s="38"/>
      <c r="E32" s="38"/>
      <c r="F32" s="38"/>
      <c r="G32" s="38"/>
      <c r="H32" s="38"/>
      <c r="I32" s="38"/>
      <c r="J32" s="14" t="s">
        <v>55</v>
      </c>
      <c r="K32" s="15">
        <v>22768457</v>
      </c>
      <c r="L32" s="16">
        <v>10918000</v>
      </c>
      <c r="M32" s="26">
        <f t="shared" si="0"/>
        <v>47.952305244048816</v>
      </c>
      <c r="N32" s="15">
        <v>22252678.579999998</v>
      </c>
      <c r="O32" s="32">
        <f t="shared" si="1"/>
        <v>49.063756350719743</v>
      </c>
    </row>
    <row r="33" spans="1:16" ht="15" customHeight="1">
      <c r="B33" s="13"/>
      <c r="C33" s="38" t="s">
        <v>56</v>
      </c>
      <c r="D33" s="38"/>
      <c r="E33" s="38"/>
      <c r="F33" s="38"/>
      <c r="G33" s="38"/>
      <c r="H33" s="38"/>
      <c r="I33" s="38"/>
      <c r="J33" s="14" t="s">
        <v>57</v>
      </c>
      <c r="K33" s="15">
        <v>27032322</v>
      </c>
      <c r="L33" s="16">
        <v>12187400</v>
      </c>
      <c r="M33" s="26">
        <f t="shared" si="0"/>
        <v>45.084547305999088</v>
      </c>
      <c r="N33" s="15">
        <v>39331254.810000002</v>
      </c>
      <c r="O33" s="32">
        <f t="shared" si="1"/>
        <v>30.98655270185111</v>
      </c>
    </row>
    <row r="34" spans="1:16" s="17" customFormat="1" ht="15" customHeight="1">
      <c r="B34" s="39" t="s">
        <v>58</v>
      </c>
      <c r="C34" s="40"/>
      <c r="D34" s="40"/>
      <c r="E34" s="40"/>
      <c r="F34" s="40"/>
      <c r="G34" s="40"/>
      <c r="H34" s="40"/>
      <c r="I34" s="40"/>
      <c r="J34" s="20" t="s">
        <v>59</v>
      </c>
      <c r="K34" s="21">
        <f>SUM(K35)</f>
        <v>452580100</v>
      </c>
      <c r="L34" s="21">
        <f>SUM(L35)</f>
        <v>241335500</v>
      </c>
      <c r="M34" s="26">
        <f t="shared" si="0"/>
        <v>53.324372856871079</v>
      </c>
      <c r="N34" s="21">
        <f>SUM(N35:N35)</f>
        <v>238782461.97</v>
      </c>
      <c r="O34" s="32">
        <f t="shared" si="1"/>
        <v>101.06918992665415</v>
      </c>
    </row>
    <row r="35" spans="1:16" ht="15" customHeight="1">
      <c r="B35" s="13"/>
      <c r="C35" s="38" t="s">
        <v>60</v>
      </c>
      <c r="D35" s="38"/>
      <c r="E35" s="38"/>
      <c r="F35" s="38"/>
      <c r="G35" s="38"/>
      <c r="H35" s="38"/>
      <c r="I35" s="38"/>
      <c r="J35" s="14" t="s">
        <v>61</v>
      </c>
      <c r="K35" s="15">
        <v>452580100</v>
      </c>
      <c r="L35" s="16">
        <v>241335500</v>
      </c>
      <c r="M35" s="26">
        <f t="shared" si="0"/>
        <v>53.324372856871079</v>
      </c>
      <c r="N35" s="15">
        <v>238782461.97</v>
      </c>
      <c r="O35" s="32">
        <f t="shared" si="1"/>
        <v>101.06918992665415</v>
      </c>
    </row>
    <row r="36" spans="1:16" s="17" customFormat="1" ht="15" customHeight="1">
      <c r="B36" s="39" t="s">
        <v>62</v>
      </c>
      <c r="C36" s="40"/>
      <c r="D36" s="40"/>
      <c r="E36" s="40"/>
      <c r="F36" s="40"/>
      <c r="G36" s="40"/>
      <c r="H36" s="40"/>
      <c r="I36" s="40"/>
      <c r="J36" s="20" t="s">
        <v>63</v>
      </c>
      <c r="K36" s="21">
        <f>SUM(K37:K40)</f>
        <v>193746900</v>
      </c>
      <c r="L36" s="21">
        <f>SUM(L37:L40)</f>
        <v>53911500</v>
      </c>
      <c r="M36" s="26">
        <f t="shared" si="0"/>
        <v>27.825735534349192</v>
      </c>
      <c r="N36" s="21">
        <f>SUM(N37:N40)</f>
        <v>94376694.120000005</v>
      </c>
      <c r="O36" s="32">
        <f t="shared" si="1"/>
        <v>57.123742787018486</v>
      </c>
    </row>
    <row r="37" spans="1:16" ht="15" customHeight="1">
      <c r="B37" s="13"/>
      <c r="C37" s="38" t="s">
        <v>64</v>
      </c>
      <c r="D37" s="38"/>
      <c r="E37" s="38"/>
      <c r="F37" s="38"/>
      <c r="G37" s="38"/>
      <c r="H37" s="38"/>
      <c r="I37" s="38"/>
      <c r="J37" s="14" t="s">
        <v>65</v>
      </c>
      <c r="K37" s="15">
        <v>12462500</v>
      </c>
      <c r="L37" s="16">
        <v>7212500</v>
      </c>
      <c r="M37" s="26">
        <f t="shared" si="0"/>
        <v>57.873620862587757</v>
      </c>
      <c r="N37" s="15">
        <v>6448001.1799999997</v>
      </c>
      <c r="O37" s="32">
        <f t="shared" si="1"/>
        <v>111.85636910817067</v>
      </c>
    </row>
    <row r="38" spans="1:16" ht="15" customHeight="1">
      <c r="B38" s="13"/>
      <c r="C38" s="54" t="s">
        <v>90</v>
      </c>
      <c r="D38" s="45"/>
      <c r="E38" s="45"/>
      <c r="F38" s="45"/>
      <c r="G38" s="45"/>
      <c r="H38" s="45"/>
      <c r="I38" s="46"/>
      <c r="J38" s="14" t="s">
        <v>91</v>
      </c>
      <c r="K38" s="15">
        <v>0</v>
      </c>
      <c r="L38" s="16">
        <v>0</v>
      </c>
      <c r="M38" s="26">
        <v>0</v>
      </c>
      <c r="N38" s="15">
        <v>8150000</v>
      </c>
      <c r="O38" s="32">
        <f t="shared" si="1"/>
        <v>0</v>
      </c>
    </row>
    <row r="39" spans="1:16" ht="15" customHeight="1">
      <c r="B39" s="13"/>
      <c r="C39" s="38" t="s">
        <v>66</v>
      </c>
      <c r="D39" s="38"/>
      <c r="E39" s="38"/>
      <c r="F39" s="38"/>
      <c r="G39" s="38"/>
      <c r="H39" s="38"/>
      <c r="I39" s="38"/>
      <c r="J39" s="14" t="s">
        <v>67</v>
      </c>
      <c r="K39" s="15">
        <v>70412000</v>
      </c>
      <c r="L39" s="16">
        <v>19155700</v>
      </c>
      <c r="M39" s="26">
        <f t="shared" si="0"/>
        <v>27.205163892518318</v>
      </c>
      <c r="N39" s="15">
        <v>28284604.75</v>
      </c>
      <c r="O39" s="32">
        <f t="shared" si="1"/>
        <v>67.724828291970383</v>
      </c>
    </row>
    <row r="40" spans="1:16" ht="15" customHeight="1">
      <c r="B40" s="13"/>
      <c r="C40" s="38" t="s">
        <v>68</v>
      </c>
      <c r="D40" s="38"/>
      <c r="E40" s="38"/>
      <c r="F40" s="38"/>
      <c r="G40" s="38"/>
      <c r="H40" s="38"/>
      <c r="I40" s="38"/>
      <c r="J40" s="14" t="s">
        <v>69</v>
      </c>
      <c r="K40" s="15">
        <v>110872400</v>
      </c>
      <c r="L40" s="16">
        <v>27543300</v>
      </c>
      <c r="M40" s="26">
        <f t="shared" si="0"/>
        <v>24.842341286018883</v>
      </c>
      <c r="N40" s="15">
        <v>51494088.189999998</v>
      </c>
      <c r="O40" s="32">
        <f t="shared" si="1"/>
        <v>53.48827597135476</v>
      </c>
    </row>
    <row r="41" spans="1:16" s="17" customFormat="1" ht="15" customHeight="1">
      <c r="B41" s="39" t="s">
        <v>70</v>
      </c>
      <c r="C41" s="40"/>
      <c r="D41" s="40"/>
      <c r="E41" s="40"/>
      <c r="F41" s="40"/>
      <c r="G41" s="40"/>
      <c r="H41" s="40"/>
      <c r="I41" s="40"/>
      <c r="J41" s="20" t="s">
        <v>71</v>
      </c>
      <c r="K41" s="21">
        <f>SUM(K42)</f>
        <v>273144000</v>
      </c>
      <c r="L41" s="21">
        <f>SUM(L42)</f>
        <v>106774900</v>
      </c>
      <c r="M41" s="26">
        <f t="shared" si="0"/>
        <v>39.091065518554316</v>
      </c>
      <c r="N41" s="21">
        <f>SUM(N42:N42)</f>
        <v>281936441.19999999</v>
      </c>
      <c r="O41" s="32">
        <f t="shared" si="1"/>
        <v>37.871975522403666</v>
      </c>
    </row>
    <row r="42" spans="1:16" ht="15" customHeight="1">
      <c r="B42" s="13"/>
      <c r="C42" s="38" t="s">
        <v>72</v>
      </c>
      <c r="D42" s="38"/>
      <c r="E42" s="38"/>
      <c r="F42" s="38"/>
      <c r="G42" s="38"/>
      <c r="H42" s="38"/>
      <c r="I42" s="38"/>
      <c r="J42" s="14" t="s">
        <v>73</v>
      </c>
      <c r="K42" s="15">
        <v>273144000</v>
      </c>
      <c r="L42" s="16">
        <v>106774900</v>
      </c>
      <c r="M42" s="26">
        <f t="shared" si="0"/>
        <v>39.091065518554316</v>
      </c>
      <c r="N42" s="15">
        <v>281936441.19999999</v>
      </c>
      <c r="O42" s="32">
        <f t="shared" si="1"/>
        <v>37.871975522403666</v>
      </c>
    </row>
    <row r="43" spans="1:16" s="17" customFormat="1" ht="15" customHeight="1">
      <c r="B43" s="31"/>
      <c r="C43" s="41" t="s">
        <v>83</v>
      </c>
      <c r="D43" s="42"/>
      <c r="E43" s="42"/>
      <c r="F43" s="42"/>
      <c r="G43" s="42"/>
      <c r="H43" s="42"/>
      <c r="I43" s="43"/>
      <c r="J43" s="20" t="s">
        <v>84</v>
      </c>
      <c r="K43" s="21">
        <v>0</v>
      </c>
      <c r="L43" s="22">
        <v>0</v>
      </c>
      <c r="M43" s="26">
        <v>0</v>
      </c>
      <c r="N43" s="21">
        <f>SUM(N44)</f>
        <v>1100000</v>
      </c>
      <c r="O43" s="32">
        <f t="shared" si="1"/>
        <v>0</v>
      </c>
    </row>
    <row r="44" spans="1:16" ht="15" customHeight="1">
      <c r="B44" s="13"/>
      <c r="C44" s="44" t="s">
        <v>85</v>
      </c>
      <c r="D44" s="45"/>
      <c r="E44" s="45"/>
      <c r="F44" s="45"/>
      <c r="G44" s="45"/>
      <c r="H44" s="45"/>
      <c r="I44" s="46"/>
      <c r="J44" s="30" t="s">
        <v>86</v>
      </c>
      <c r="K44" s="15">
        <v>0</v>
      </c>
      <c r="L44" s="16">
        <v>0</v>
      </c>
      <c r="M44" s="26">
        <v>0</v>
      </c>
      <c r="N44" s="15">
        <v>1100000</v>
      </c>
      <c r="O44" s="32">
        <f t="shared" si="1"/>
        <v>0</v>
      </c>
    </row>
    <row r="45" spans="1:16" s="17" customFormat="1" ht="15" customHeight="1">
      <c r="B45" s="39" t="s">
        <v>74</v>
      </c>
      <c r="C45" s="40"/>
      <c r="D45" s="40"/>
      <c r="E45" s="40"/>
      <c r="F45" s="40"/>
      <c r="G45" s="40"/>
      <c r="H45" s="40"/>
      <c r="I45" s="40"/>
      <c r="J45" s="20" t="s">
        <v>75</v>
      </c>
      <c r="K45" s="21">
        <f>SUM(K46)</f>
        <v>8000000</v>
      </c>
      <c r="L45" s="21">
        <f>SUM(L46)</f>
        <v>3494100</v>
      </c>
      <c r="M45" s="26">
        <f t="shared" si="0"/>
        <v>43.676250000000003</v>
      </c>
      <c r="N45" s="21">
        <f>SUM(N46:N46)</f>
        <v>3494068.52</v>
      </c>
      <c r="O45" s="32">
        <f t="shared" si="1"/>
        <v>100.00090095542831</v>
      </c>
    </row>
    <row r="46" spans="1:16" ht="15" customHeight="1" thickBot="1">
      <c r="B46" s="13"/>
      <c r="C46" s="38" t="s">
        <v>76</v>
      </c>
      <c r="D46" s="38"/>
      <c r="E46" s="38"/>
      <c r="F46" s="38"/>
      <c r="G46" s="38"/>
      <c r="H46" s="38"/>
      <c r="I46" s="38"/>
      <c r="J46" s="23" t="s">
        <v>77</v>
      </c>
      <c r="K46" s="24">
        <v>8000000</v>
      </c>
      <c r="L46" s="25">
        <v>3494100</v>
      </c>
      <c r="M46" s="55">
        <f t="shared" si="0"/>
        <v>43.676250000000003</v>
      </c>
      <c r="N46" s="24">
        <v>3494068.52</v>
      </c>
      <c r="O46" s="56">
        <f t="shared" si="1"/>
        <v>100.00090095542831</v>
      </c>
    </row>
    <row r="47" spans="1:16" ht="15" thickBot="1">
      <c r="B47" s="33" t="s">
        <v>78</v>
      </c>
      <c r="C47" s="34"/>
      <c r="D47" s="34"/>
      <c r="E47" s="34"/>
      <c r="F47" s="34"/>
      <c r="G47" s="34"/>
      <c r="H47" s="34"/>
      <c r="I47" s="34"/>
      <c r="J47" s="35"/>
      <c r="K47" s="8">
        <f>K6+K13+K16+K22+K26+K28+K34+K36+K41+K45</f>
        <v>8206517779</v>
      </c>
      <c r="L47" s="12">
        <f>L6+L13+L16+L22+L28+L34+L36+L41+L45</f>
        <v>3175284600</v>
      </c>
      <c r="M47" s="57">
        <f t="shared" si="0"/>
        <v>38.692228366644962</v>
      </c>
      <c r="N47" s="58">
        <f>N45+N43+N41+N36+N34+N28+N22+N16+N13+N6</f>
        <v>3818673203.8000002</v>
      </c>
      <c r="O47" s="59">
        <f t="shared" si="1"/>
        <v>83.151514427582924</v>
      </c>
    </row>
    <row r="48" spans="1:16">
      <c r="A48" s="36"/>
      <c r="B48" s="36"/>
      <c r="C48" s="36"/>
      <c r="D48" s="36"/>
      <c r="E48" s="1"/>
      <c r="F48" s="1"/>
      <c r="G48" s="1"/>
      <c r="H48" s="1"/>
      <c r="I48" s="1"/>
      <c r="J48" s="36"/>
      <c r="K48" s="36"/>
      <c r="L48" s="4"/>
      <c r="M48" s="4"/>
      <c r="N48" s="4"/>
      <c r="O48" s="4"/>
      <c r="P48" s="1"/>
    </row>
    <row r="49" spans="4:9">
      <c r="D49" s="37" t="s">
        <v>80</v>
      </c>
      <c r="E49" s="37"/>
      <c r="F49" s="37"/>
      <c r="G49" s="37"/>
      <c r="H49" s="37"/>
      <c r="I49" s="37"/>
    </row>
  </sheetData>
  <mergeCells count="50">
    <mergeCell ref="D3:I3"/>
    <mergeCell ref="B1:M1"/>
    <mergeCell ref="B2:O2"/>
    <mergeCell ref="B6:I6"/>
    <mergeCell ref="C7:I7"/>
    <mergeCell ref="B4:I4"/>
    <mergeCell ref="B5:I5"/>
    <mergeCell ref="C10:I10"/>
    <mergeCell ref="C11:I11"/>
    <mergeCell ref="C8:I8"/>
    <mergeCell ref="C9:I9"/>
    <mergeCell ref="C14:I14"/>
    <mergeCell ref="C15:I15"/>
    <mergeCell ref="C12:I12"/>
    <mergeCell ref="B13:I13"/>
    <mergeCell ref="C18:I18"/>
    <mergeCell ref="C19:I19"/>
    <mergeCell ref="B16:I16"/>
    <mergeCell ref="C17:I17"/>
    <mergeCell ref="B22:I22"/>
    <mergeCell ref="C23:I23"/>
    <mergeCell ref="C20:I20"/>
    <mergeCell ref="C21:I21"/>
    <mergeCell ref="B26:I26"/>
    <mergeCell ref="C27:I27"/>
    <mergeCell ref="C24:I24"/>
    <mergeCell ref="C25:I25"/>
    <mergeCell ref="C30:I30"/>
    <mergeCell ref="B36:I36"/>
    <mergeCell ref="C37:I37"/>
    <mergeCell ref="B45:I45"/>
    <mergeCell ref="C31:I31"/>
    <mergeCell ref="B28:I28"/>
    <mergeCell ref="C29:I29"/>
    <mergeCell ref="B34:I34"/>
    <mergeCell ref="C35:I35"/>
    <mergeCell ref="C32:I32"/>
    <mergeCell ref="C33:I33"/>
    <mergeCell ref="C38:I38"/>
    <mergeCell ref="B41:I41"/>
    <mergeCell ref="C42:I42"/>
    <mergeCell ref="C43:I43"/>
    <mergeCell ref="C44:I44"/>
    <mergeCell ref="C39:I39"/>
    <mergeCell ref="C40:I40"/>
    <mergeCell ref="B47:J47"/>
    <mergeCell ref="A48:D48"/>
    <mergeCell ref="J48:K48"/>
    <mergeCell ref="D49:I49"/>
    <mergeCell ref="C46:I46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2019-11-18T07:27:54Z</cp:lastPrinted>
  <dcterms:created xsi:type="dcterms:W3CDTF">2019-11-18T07:27:39Z</dcterms:created>
  <dcterms:modified xsi:type="dcterms:W3CDTF">2019-11-20T14:52:39Z</dcterms:modified>
</cp:coreProperties>
</file>