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25" windowWidth="22710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L50" i="1"/>
  <c r="K50"/>
  <c r="L45"/>
  <c r="K45"/>
  <c r="L41"/>
  <c r="K41"/>
  <c r="L39"/>
  <c r="K39"/>
  <c r="K32"/>
  <c r="M32" s="1"/>
  <c r="L32"/>
  <c r="L29"/>
  <c r="K29"/>
  <c r="L25"/>
  <c r="K25"/>
  <c r="L19"/>
  <c r="K19"/>
  <c r="L16"/>
  <c r="K16"/>
  <c r="L8"/>
  <c r="L52" s="1"/>
  <c r="K8"/>
  <c r="N25"/>
  <c r="O39"/>
  <c r="O8"/>
  <c r="P8" s="1"/>
  <c r="O50"/>
  <c r="N50"/>
  <c r="O47"/>
  <c r="N47"/>
  <c r="O45"/>
  <c r="N45"/>
  <c r="O41"/>
  <c r="N41"/>
  <c r="N39"/>
  <c r="P39" s="1"/>
  <c r="O32"/>
  <c r="N32"/>
  <c r="P36"/>
  <c r="O29"/>
  <c r="N29"/>
  <c r="O25"/>
  <c r="P25" s="1"/>
  <c r="O19"/>
  <c r="N19"/>
  <c r="O16"/>
  <c r="N16"/>
  <c r="N8"/>
  <c r="P13"/>
  <c r="P9"/>
  <c r="P10"/>
  <c r="P11"/>
  <c r="P12"/>
  <c r="P14"/>
  <c r="P15"/>
  <c r="M9"/>
  <c r="M10"/>
  <c r="M11"/>
  <c r="M12"/>
  <c r="M14"/>
  <c r="M15"/>
  <c r="M16"/>
  <c r="M17"/>
  <c r="M18"/>
  <c r="M19"/>
  <c r="M20"/>
  <c r="M21"/>
  <c r="M22"/>
  <c r="M23"/>
  <c r="M24"/>
  <c r="M25"/>
  <c r="M26"/>
  <c r="M27"/>
  <c r="M28"/>
  <c r="M29"/>
  <c r="M31"/>
  <c r="M33"/>
  <c r="M34"/>
  <c r="M35"/>
  <c r="M37"/>
  <c r="M38"/>
  <c r="M39"/>
  <c r="M40"/>
  <c r="M41"/>
  <c r="M42"/>
  <c r="M43"/>
  <c r="M44"/>
  <c r="M45"/>
  <c r="M46"/>
  <c r="M50"/>
  <c r="M51"/>
  <c r="P51"/>
  <c r="P50"/>
  <c r="P49"/>
  <c r="P48"/>
  <c r="P46"/>
  <c r="P45"/>
  <c r="P44"/>
  <c r="P43"/>
  <c r="P42"/>
  <c r="P40"/>
  <c r="P38"/>
  <c r="P37"/>
  <c r="P35"/>
  <c r="P34"/>
  <c r="P33"/>
  <c r="P31"/>
  <c r="P30"/>
  <c r="P28"/>
  <c r="P27"/>
  <c r="P26"/>
  <c r="P24"/>
  <c r="P23"/>
  <c r="P22"/>
  <c r="P21"/>
  <c r="P20"/>
  <c r="P18"/>
  <c r="P17"/>
  <c r="M8" l="1"/>
  <c r="K52"/>
  <c r="M52" s="1"/>
  <c r="N52"/>
  <c r="P41"/>
  <c r="O52"/>
  <c r="P47"/>
  <c r="P29"/>
  <c r="P19"/>
  <c r="P16"/>
  <c r="P32"/>
  <c r="P52" l="1"/>
</calcChain>
</file>

<file path=xl/sharedStrings.xml><?xml version="1.0" encoding="utf-8"?>
<sst xmlns="http://schemas.openxmlformats.org/spreadsheetml/2006/main" count="102" uniqueCount="98">
  <si>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</si>
  <si>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</si>
  <si>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</si>
  <si>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</si>
  <si>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</si>
  <si>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</si>
  <si>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</si>
  <si>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</si>
  <si>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</si>
  <si>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</si>
  <si>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</si>
  <si>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</si>
  <si>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</si>
  <si>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</si>
  <si>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</si>
  <si>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</si>
  <si>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</si>
  <si>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</si>
  <si>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</si>
  <si>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</si>
  <si>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</si>
  <si>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</si>
  <si>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</si>
  <si>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</si>
  <si>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</si>
  <si>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</si>
  <si>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</si>
  <si>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</si>
  <si>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</si>
  <si>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</si>
  <si>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</si>
  <si>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</si>
  <si>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</si>
  <si>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</si>
  <si>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</si>
  <si>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</si>
  <si>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</si>
  <si>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</si>
  <si>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</si>
  <si>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</si>
  <si>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</si>
  <si>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</si>
  <si>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</si>
  <si>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</si>
  <si>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</si>
  <si>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</si>
  <si>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</si>
  <si>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</si>
  <si>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</si>
  <si>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</si>
  <si>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</si>
  <si>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</si>
  <si>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</si>
  <si>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</si>
  <si>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</si>
  <si>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</si>
  <si>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</si>
  <si>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</si>
  <si>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</si>
  <si>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</si>
  <si>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</si>
  <si>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</si>
  <si>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</si>
  <si>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</si>
  <si>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</si>
  <si>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</si>
  <si>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</si>
  <si>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</si>
  <si>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</si>
  <si>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</si>
  <si>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</si>
  <si>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</si>
  <si>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</si>
  <si>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</si>
  <si>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</si>
  <si>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</si>
  <si>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</si>
  <si>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</si>
  <si>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</si>
  <si>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</si>
  <si>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</si>
  <si>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</si>
  <si>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</si>
  <si>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</si>
  <si>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</si>
  <si>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</si>
  <si>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</si>
  <si>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Сводная бюджетная роспись, тыс. рублей</t>
  </si>
  <si>
    <t>тыс. рублей</t>
  </si>
  <si>
    <t>% сводной бюджетной росписи</t>
  </si>
  <si>
    <t>0107</t>
  </si>
  <si>
    <t>0705</t>
  </si>
  <si>
    <t>Профессиональная подготовка, переподготовка и повышение квалификации</t>
  </si>
  <si>
    <t>Итого:</t>
  </si>
  <si>
    <t>9 месяцев 2020 год</t>
  </si>
  <si>
    <t>9 месяцев 2019 год</t>
  </si>
  <si>
    <t>Обеспечение проведение выборов и референдумов</t>
  </si>
  <si>
    <t xml:space="preserve">Аналитические данные о расходах бюджета городского округа Истра Московской области по разделам и подразделам бюджетной классификации расходов за отчетный период текущего финансового годы в сравнении с соотвествующим периодом прошлого года (по состоянию на 01.10.2020 года) </t>
  </si>
</sst>
</file>

<file path=xl/styles.xml><?xml version="1.0" encoding="utf-8"?>
<styleSheet xmlns="http://schemas.openxmlformats.org/spreadsheetml/2006/main">
  <numFmts count="3">
    <numFmt numFmtId="164" formatCode="#,##0.0_ ;[Red]\-#,##0.0\ "/>
    <numFmt numFmtId="165" formatCode="#,##0.0"/>
    <numFmt numFmtId="166" formatCode="#,##0.0_ ;\-#,##0.0\ "/>
  </numFmts>
  <fonts count="6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5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0" fontId="1" fillId="2" borderId="8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/>
    </xf>
    <xf numFmtId="0" fontId="2" fillId="2" borderId="10" xfId="0" applyNumberFormat="1" applyFont="1" applyFill="1" applyBorder="1" applyAlignment="1">
      <alignment vertical="center"/>
    </xf>
    <xf numFmtId="165" fontId="2" fillId="2" borderId="11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1" fillId="2" borderId="14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5" fillId="3" borderId="13" xfId="0" applyNumberFormat="1" applyFont="1" applyFill="1" applyBorder="1" applyAlignment="1">
      <alignment horizontal="right" vertical="center"/>
    </xf>
    <xf numFmtId="165" fontId="5" fillId="3" borderId="3" xfId="0" applyNumberFormat="1" applyFont="1" applyFill="1" applyBorder="1" applyAlignment="1">
      <alignment horizontal="right" vertical="center"/>
    </xf>
    <xf numFmtId="165" fontId="2" fillId="3" borderId="12" xfId="0" applyNumberFormat="1" applyFont="1" applyFill="1" applyBorder="1" applyAlignment="1">
      <alignment horizontal="right" vertical="center"/>
    </xf>
    <xf numFmtId="165" fontId="4" fillId="3" borderId="3" xfId="0" applyNumberFormat="1" applyFont="1" applyFill="1" applyBorder="1" applyAlignment="1">
      <alignment horizontal="right" vertical="center"/>
    </xf>
    <xf numFmtId="165" fontId="4" fillId="3" borderId="12" xfId="0" applyNumberFormat="1" applyFont="1" applyFill="1" applyBorder="1" applyAlignment="1">
      <alignment horizontal="right" vertical="center"/>
    </xf>
    <xf numFmtId="165" fontId="4" fillId="3" borderId="4" xfId="0" applyNumberFormat="1" applyFont="1" applyFill="1" applyBorder="1" applyAlignment="1">
      <alignment horizontal="right" vertical="center"/>
    </xf>
    <xf numFmtId="166" fontId="4" fillId="3" borderId="12" xfId="0" applyNumberFormat="1" applyFont="1" applyFill="1" applyBorder="1" applyAlignment="1">
      <alignment horizontal="right" vertical="center"/>
    </xf>
    <xf numFmtId="0" fontId="5" fillId="2" borderId="8" xfId="0" applyNumberFormat="1" applyFont="1" applyFill="1" applyBorder="1" applyAlignment="1">
      <alignment horizontal="left" vertical="center"/>
    </xf>
    <xf numFmtId="0" fontId="2" fillId="2" borderId="9" xfId="0" applyNumberFormat="1" applyFont="1" applyFill="1" applyBorder="1" applyAlignment="1">
      <alignment horizontal="left" vertical="center"/>
    </xf>
    <xf numFmtId="0" fontId="2" fillId="2" borderId="10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center" wrapText="1"/>
    </xf>
    <xf numFmtId="0" fontId="1" fillId="2" borderId="14" xfId="0" applyNumberFormat="1" applyFont="1" applyFill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15" xfId="0" applyNumberFormat="1" applyFont="1" applyFill="1" applyBorder="1" applyAlignment="1">
      <alignment horizontal="left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5" xfId="0" applyNumberFormat="1" applyFont="1" applyFill="1" applyBorder="1" applyAlignment="1">
      <alignment horizontal="left" vertical="center" wrapText="1"/>
    </xf>
    <xf numFmtId="0" fontId="2" fillId="2" borderId="11" xfId="0" applyNumberFormat="1" applyFont="1" applyFill="1" applyBorder="1" applyAlignment="1">
      <alignment horizontal="left" vertical="center" wrapText="1"/>
    </xf>
    <xf numFmtId="0" fontId="2" fillId="2" borderId="7" xfId="0" applyNumberFormat="1" applyFont="1" applyFill="1" applyBorder="1" applyAlignment="1">
      <alignment horizontal="left" vertical="center" wrapText="1"/>
    </xf>
    <xf numFmtId="0" fontId="2" fillId="2" borderId="1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tabSelected="1" workbookViewId="0">
      <selection activeCell="M16" sqref="M16"/>
    </sheetView>
  </sheetViews>
  <sheetFormatPr defaultRowHeight="15"/>
  <cols>
    <col min="1" max="2" width="0.5703125" customWidth="1"/>
    <col min="3" max="3" width="6.85546875" customWidth="1"/>
    <col min="4" max="8" width="9.140625" customWidth="1"/>
    <col min="9" max="9" width="1.85546875" customWidth="1"/>
    <col min="10" max="10" width="6.7109375" customWidth="1"/>
    <col min="11" max="11" width="11.7109375" customWidth="1"/>
    <col min="12" max="12" width="12.7109375" customWidth="1"/>
    <col min="13" max="13" width="12.140625" customWidth="1"/>
    <col min="14" max="14" width="10.7109375" customWidth="1"/>
    <col min="15" max="15" width="13" customWidth="1"/>
    <col min="16" max="16" width="12.140625" customWidth="1"/>
  </cols>
  <sheetData>
    <row r="1" spans="1:16" ht="1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" customHeight="1">
      <c r="A2" s="39" t="s">
        <v>97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6">
      <c r="A5" s="49" t="s">
        <v>86</v>
      </c>
      <c r="B5" s="49"/>
      <c r="C5" s="49"/>
      <c r="D5" s="49"/>
      <c r="E5" s="49"/>
      <c r="F5" s="49"/>
      <c r="G5" s="49"/>
      <c r="H5" s="49"/>
      <c r="I5" s="49"/>
      <c r="J5" s="49" t="s">
        <v>0</v>
      </c>
      <c r="K5" s="50" t="s">
        <v>95</v>
      </c>
      <c r="L5" s="50"/>
      <c r="M5" s="50"/>
      <c r="N5" s="50" t="s">
        <v>94</v>
      </c>
      <c r="O5" s="50"/>
      <c r="P5" s="50"/>
    </row>
    <row r="6" spans="1:16" ht="15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51" t="s">
        <v>87</v>
      </c>
      <c r="L6" s="51" t="s">
        <v>1</v>
      </c>
      <c r="M6" s="51"/>
      <c r="N6" s="51" t="s">
        <v>87</v>
      </c>
      <c r="O6" s="51" t="s">
        <v>1</v>
      </c>
      <c r="P6" s="51"/>
    </row>
    <row r="7" spans="1:16" ht="35.450000000000003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51"/>
      <c r="L7" s="8" t="s">
        <v>88</v>
      </c>
      <c r="M7" s="6" t="s">
        <v>89</v>
      </c>
      <c r="N7" s="51"/>
      <c r="O7" s="5" t="s">
        <v>88</v>
      </c>
      <c r="P7" s="6" t="s">
        <v>89</v>
      </c>
    </row>
    <row r="8" spans="1:16" ht="15" customHeight="1">
      <c r="A8" s="57" t="s">
        <v>2</v>
      </c>
      <c r="B8" s="58"/>
      <c r="C8" s="59"/>
      <c r="D8" s="59"/>
      <c r="E8" s="59"/>
      <c r="F8" s="59"/>
      <c r="G8" s="59"/>
      <c r="H8" s="59"/>
      <c r="I8" s="60"/>
      <c r="J8" s="4" t="s">
        <v>3</v>
      </c>
      <c r="K8" s="25">
        <f>SUM(K9:K15)</f>
        <v>1277160.8999999999</v>
      </c>
      <c r="L8" s="26">
        <f>SUM(L9:L15)</f>
        <v>960424.2</v>
      </c>
      <c r="M8" s="27">
        <f>L8*100/K8</f>
        <v>75.19993761161966</v>
      </c>
      <c r="N8" s="16">
        <f>SUM(N9:N15)</f>
        <v>832233.3</v>
      </c>
      <c r="O8" s="17">
        <f>SUM(O9:O15)</f>
        <v>542118.6</v>
      </c>
      <c r="P8" s="7">
        <f>O8*100/N8</f>
        <v>65.140219695606987</v>
      </c>
    </row>
    <row r="9" spans="1:16" ht="23.25" customHeight="1">
      <c r="A9" s="1"/>
      <c r="B9" s="47" t="s">
        <v>4</v>
      </c>
      <c r="C9" s="36"/>
      <c r="D9" s="36"/>
      <c r="E9" s="36"/>
      <c r="F9" s="36"/>
      <c r="G9" s="36"/>
      <c r="H9" s="36"/>
      <c r="I9" s="37"/>
      <c r="J9" s="2" t="s">
        <v>5</v>
      </c>
      <c r="K9" s="28">
        <v>2310.1999999999998</v>
      </c>
      <c r="L9" s="28">
        <v>1668.5</v>
      </c>
      <c r="M9" s="29">
        <f t="shared" ref="M9:M52" si="0">L9*100/K9</f>
        <v>72.223184139901306</v>
      </c>
      <c r="N9" s="18">
        <v>2564.4</v>
      </c>
      <c r="O9" s="19">
        <v>1555</v>
      </c>
      <c r="P9" s="7">
        <f>O9*100/N9</f>
        <v>60.637965995944469</v>
      </c>
    </row>
    <row r="10" spans="1:16" ht="34.5" customHeight="1">
      <c r="A10" s="1"/>
      <c r="B10" s="47" t="s">
        <v>6</v>
      </c>
      <c r="C10" s="36"/>
      <c r="D10" s="36"/>
      <c r="E10" s="36"/>
      <c r="F10" s="36"/>
      <c r="G10" s="36"/>
      <c r="H10" s="36"/>
      <c r="I10" s="37"/>
      <c r="J10" s="2" t="s">
        <v>7</v>
      </c>
      <c r="K10" s="28">
        <v>5790</v>
      </c>
      <c r="L10" s="28">
        <v>3516.6</v>
      </c>
      <c r="M10" s="29">
        <f t="shared" si="0"/>
        <v>60.73575129533679</v>
      </c>
      <c r="N10" s="18">
        <v>11503.5</v>
      </c>
      <c r="O10" s="19">
        <v>7720.6</v>
      </c>
      <c r="P10" s="7">
        <f t="shared" ref="P10:P52" si="1">O10*100/N10</f>
        <v>67.11522580084322</v>
      </c>
    </row>
    <row r="11" spans="1:16" ht="34.5" customHeight="1">
      <c r="A11" s="1"/>
      <c r="B11" s="47" t="s">
        <v>8</v>
      </c>
      <c r="C11" s="36"/>
      <c r="D11" s="36"/>
      <c r="E11" s="36"/>
      <c r="F11" s="36"/>
      <c r="G11" s="36"/>
      <c r="H11" s="36"/>
      <c r="I11" s="37"/>
      <c r="J11" s="2" t="s">
        <v>9</v>
      </c>
      <c r="K11" s="28">
        <v>367713.6</v>
      </c>
      <c r="L11" s="28">
        <v>196885.3</v>
      </c>
      <c r="M11" s="29">
        <f t="shared" si="0"/>
        <v>53.543110725303606</v>
      </c>
      <c r="N11" s="18">
        <v>384685.7</v>
      </c>
      <c r="O11" s="19">
        <v>251501.6</v>
      </c>
      <c r="P11" s="7">
        <f t="shared" si="1"/>
        <v>65.378463509301227</v>
      </c>
    </row>
    <row r="12" spans="1:16" ht="23.25" customHeight="1">
      <c r="A12" s="1"/>
      <c r="B12" s="40" t="s">
        <v>10</v>
      </c>
      <c r="C12" s="41"/>
      <c r="D12" s="41"/>
      <c r="E12" s="41"/>
      <c r="F12" s="41"/>
      <c r="G12" s="41"/>
      <c r="H12" s="41"/>
      <c r="I12" s="42"/>
      <c r="J12" s="2" t="s">
        <v>11</v>
      </c>
      <c r="K12" s="28">
        <v>29911.1</v>
      </c>
      <c r="L12" s="28">
        <v>19813.900000000001</v>
      </c>
      <c r="M12" s="29">
        <f t="shared" si="0"/>
        <v>66.242632333815891</v>
      </c>
      <c r="N12" s="18">
        <v>30712.7</v>
      </c>
      <c r="O12" s="19">
        <v>20190.8</v>
      </c>
      <c r="P12" s="7">
        <f t="shared" si="1"/>
        <v>65.740882436256015</v>
      </c>
    </row>
    <row r="13" spans="1:16" ht="23.25" customHeight="1">
      <c r="A13" s="12"/>
      <c r="B13" s="35" t="s">
        <v>96</v>
      </c>
      <c r="C13" s="36"/>
      <c r="D13" s="36"/>
      <c r="E13" s="36"/>
      <c r="F13" s="36"/>
      <c r="G13" s="36"/>
      <c r="H13" s="36"/>
      <c r="I13" s="37"/>
      <c r="J13" s="13" t="s">
        <v>90</v>
      </c>
      <c r="K13" s="28">
        <v>0</v>
      </c>
      <c r="L13" s="28">
        <v>0</v>
      </c>
      <c r="M13" s="29">
        <v>0</v>
      </c>
      <c r="N13" s="18">
        <v>1551</v>
      </c>
      <c r="O13" s="19">
        <v>1551.1</v>
      </c>
      <c r="P13" s="7">
        <f t="shared" si="1"/>
        <v>100.00644745325596</v>
      </c>
    </row>
    <row r="14" spans="1:16" ht="15" customHeight="1">
      <c r="A14" s="1"/>
      <c r="B14" s="52" t="s">
        <v>12</v>
      </c>
      <c r="C14" s="53"/>
      <c r="D14" s="53"/>
      <c r="E14" s="53"/>
      <c r="F14" s="53"/>
      <c r="G14" s="53"/>
      <c r="H14" s="53"/>
      <c r="I14" s="54"/>
      <c r="J14" s="2" t="s">
        <v>13</v>
      </c>
      <c r="K14" s="28">
        <v>2000</v>
      </c>
      <c r="L14" s="28">
        <v>0</v>
      </c>
      <c r="M14" s="29">
        <f t="shared" si="0"/>
        <v>0</v>
      </c>
      <c r="N14" s="18">
        <v>2000</v>
      </c>
      <c r="O14" s="19">
        <v>0</v>
      </c>
      <c r="P14" s="7">
        <f t="shared" si="1"/>
        <v>0</v>
      </c>
    </row>
    <row r="15" spans="1:16" ht="15" customHeight="1">
      <c r="A15" s="1"/>
      <c r="B15" s="47" t="s">
        <v>14</v>
      </c>
      <c r="C15" s="36"/>
      <c r="D15" s="36"/>
      <c r="E15" s="36"/>
      <c r="F15" s="36"/>
      <c r="G15" s="36"/>
      <c r="H15" s="36"/>
      <c r="I15" s="37"/>
      <c r="J15" s="2" t="s">
        <v>15</v>
      </c>
      <c r="K15" s="28">
        <v>869436</v>
      </c>
      <c r="L15" s="28">
        <v>738539.9</v>
      </c>
      <c r="M15" s="29">
        <f t="shared" si="0"/>
        <v>84.944711284096812</v>
      </c>
      <c r="N15" s="18">
        <v>399216</v>
      </c>
      <c r="O15" s="19">
        <v>259599.5</v>
      </c>
      <c r="P15" s="7">
        <f t="shared" si="1"/>
        <v>65.027328563985407</v>
      </c>
    </row>
    <row r="16" spans="1:16" ht="15" customHeight="1">
      <c r="A16" s="43" t="s">
        <v>16</v>
      </c>
      <c r="B16" s="44"/>
      <c r="C16" s="45"/>
      <c r="D16" s="45"/>
      <c r="E16" s="45"/>
      <c r="F16" s="45"/>
      <c r="G16" s="45"/>
      <c r="H16" s="45"/>
      <c r="I16" s="46"/>
      <c r="J16" s="3" t="s">
        <v>17</v>
      </c>
      <c r="K16" s="26">
        <f>SUM(K17:K18)</f>
        <v>92806</v>
      </c>
      <c r="L16" s="26">
        <f>SUM(L17:L18)</f>
        <v>38146.400000000001</v>
      </c>
      <c r="M16" s="27">
        <f t="shared" si="0"/>
        <v>41.103376936835978</v>
      </c>
      <c r="N16" s="20">
        <f>SUM(N17:N18)</f>
        <v>90112.6</v>
      </c>
      <c r="O16" s="21">
        <f>SUM(O17:O18)</f>
        <v>50976.5</v>
      </c>
      <c r="P16" s="7">
        <f t="shared" si="1"/>
        <v>56.569780474650599</v>
      </c>
    </row>
    <row r="17" spans="1:16" ht="23.25" customHeight="1">
      <c r="A17" s="1"/>
      <c r="B17" s="47" t="s">
        <v>18</v>
      </c>
      <c r="C17" s="36"/>
      <c r="D17" s="36"/>
      <c r="E17" s="36"/>
      <c r="F17" s="36"/>
      <c r="G17" s="36"/>
      <c r="H17" s="36"/>
      <c r="I17" s="37"/>
      <c r="J17" s="2" t="s">
        <v>19</v>
      </c>
      <c r="K17" s="28">
        <v>89894</v>
      </c>
      <c r="L17" s="28">
        <v>37624.400000000001</v>
      </c>
      <c r="M17" s="29">
        <f t="shared" si="0"/>
        <v>41.854183816494981</v>
      </c>
      <c r="N17" s="18">
        <v>63779.6</v>
      </c>
      <c r="O17" s="19">
        <v>43372.7</v>
      </c>
      <c r="P17" s="7">
        <f t="shared" si="1"/>
        <v>68.004032637395028</v>
      </c>
    </row>
    <row r="18" spans="1:16" ht="23.25" customHeight="1">
      <c r="A18" s="1"/>
      <c r="B18" s="47" t="s">
        <v>20</v>
      </c>
      <c r="C18" s="36"/>
      <c r="D18" s="36"/>
      <c r="E18" s="36"/>
      <c r="F18" s="36"/>
      <c r="G18" s="36"/>
      <c r="H18" s="36"/>
      <c r="I18" s="37"/>
      <c r="J18" s="2" t="s">
        <v>21</v>
      </c>
      <c r="K18" s="28">
        <v>2912</v>
      </c>
      <c r="L18" s="28">
        <v>522</v>
      </c>
      <c r="M18" s="29">
        <f t="shared" si="0"/>
        <v>17.925824175824175</v>
      </c>
      <c r="N18" s="18">
        <v>26333</v>
      </c>
      <c r="O18" s="19">
        <v>7603.8</v>
      </c>
      <c r="P18" s="7">
        <f t="shared" si="1"/>
        <v>28.875555386777048</v>
      </c>
    </row>
    <row r="19" spans="1:16" ht="15" customHeight="1">
      <c r="A19" s="43" t="s">
        <v>22</v>
      </c>
      <c r="B19" s="44"/>
      <c r="C19" s="45"/>
      <c r="D19" s="45"/>
      <c r="E19" s="45"/>
      <c r="F19" s="45"/>
      <c r="G19" s="45"/>
      <c r="H19" s="45"/>
      <c r="I19" s="46"/>
      <c r="J19" s="3" t="s">
        <v>23</v>
      </c>
      <c r="K19" s="26">
        <f>SUM(K20:K24)</f>
        <v>635914</v>
      </c>
      <c r="L19" s="26">
        <f>SUM(L20:L24)</f>
        <v>104391.80000000002</v>
      </c>
      <c r="M19" s="27">
        <f t="shared" si="0"/>
        <v>16.416024808386041</v>
      </c>
      <c r="N19" s="20">
        <f>SUM(N20:N24)</f>
        <v>727307.6</v>
      </c>
      <c r="O19" s="21">
        <f>SUM(O20:O24)</f>
        <v>499696.2</v>
      </c>
      <c r="P19" s="7">
        <f t="shared" si="1"/>
        <v>68.704933098457929</v>
      </c>
    </row>
    <row r="20" spans="1:16" ht="15" customHeight="1">
      <c r="A20" s="1"/>
      <c r="B20" s="47" t="s">
        <v>24</v>
      </c>
      <c r="C20" s="36"/>
      <c r="D20" s="36"/>
      <c r="E20" s="36"/>
      <c r="F20" s="36"/>
      <c r="G20" s="36"/>
      <c r="H20" s="36"/>
      <c r="I20" s="37"/>
      <c r="J20" s="2" t="s">
        <v>25</v>
      </c>
      <c r="K20" s="28">
        <v>9211</v>
      </c>
      <c r="L20" s="28">
        <v>3047.3</v>
      </c>
      <c r="M20" s="29">
        <f t="shared" si="0"/>
        <v>33.083270003256978</v>
      </c>
      <c r="N20" s="18">
        <v>5804.1</v>
      </c>
      <c r="O20" s="19">
        <v>4658.2</v>
      </c>
      <c r="P20" s="7">
        <f t="shared" si="1"/>
        <v>80.257059664719762</v>
      </c>
    </row>
    <row r="21" spans="1:16" ht="15" customHeight="1">
      <c r="A21" s="1"/>
      <c r="B21" s="47" t="s">
        <v>26</v>
      </c>
      <c r="C21" s="36"/>
      <c r="D21" s="36"/>
      <c r="E21" s="36"/>
      <c r="F21" s="36"/>
      <c r="G21" s="36"/>
      <c r="H21" s="36"/>
      <c r="I21" s="37"/>
      <c r="J21" s="2" t="s">
        <v>27</v>
      </c>
      <c r="K21" s="28">
        <v>79282</v>
      </c>
      <c r="L21" s="28">
        <v>48607.3</v>
      </c>
      <c r="M21" s="29">
        <f t="shared" si="0"/>
        <v>61.309376655482957</v>
      </c>
      <c r="N21" s="18">
        <v>75547.7</v>
      </c>
      <c r="O21" s="19">
        <v>49217.2</v>
      </c>
      <c r="P21" s="7">
        <f t="shared" si="1"/>
        <v>65.147185155868414</v>
      </c>
    </row>
    <row r="22" spans="1:16" ht="15" customHeight="1">
      <c r="A22" s="1"/>
      <c r="B22" s="47" t="s">
        <v>28</v>
      </c>
      <c r="C22" s="36"/>
      <c r="D22" s="36"/>
      <c r="E22" s="36"/>
      <c r="F22" s="36"/>
      <c r="G22" s="36"/>
      <c r="H22" s="36"/>
      <c r="I22" s="37"/>
      <c r="J22" s="2" t="s">
        <v>29</v>
      </c>
      <c r="K22" s="28">
        <v>480774.40000000002</v>
      </c>
      <c r="L22" s="28">
        <v>21215.8</v>
      </c>
      <c r="M22" s="29">
        <f t="shared" si="0"/>
        <v>4.4128389531555756</v>
      </c>
      <c r="N22" s="18">
        <v>611305.19999999995</v>
      </c>
      <c r="O22" s="19">
        <v>420820.9</v>
      </c>
      <c r="P22" s="7">
        <f t="shared" si="1"/>
        <v>68.839738317292245</v>
      </c>
    </row>
    <row r="23" spans="1:16" ht="15" customHeight="1">
      <c r="A23" s="1"/>
      <c r="B23" s="47" t="s">
        <v>30</v>
      </c>
      <c r="C23" s="36"/>
      <c r="D23" s="36"/>
      <c r="E23" s="36"/>
      <c r="F23" s="36"/>
      <c r="G23" s="36"/>
      <c r="H23" s="36"/>
      <c r="I23" s="37"/>
      <c r="J23" s="2" t="s">
        <v>31</v>
      </c>
      <c r="K23" s="28">
        <v>12067</v>
      </c>
      <c r="L23" s="28">
        <v>1535.5</v>
      </c>
      <c r="M23" s="29">
        <f t="shared" si="0"/>
        <v>12.724786608104749</v>
      </c>
      <c r="N23" s="18">
        <v>4119</v>
      </c>
      <c r="O23" s="19">
        <v>2548.8000000000002</v>
      </c>
      <c r="P23" s="7">
        <f t="shared" si="1"/>
        <v>61.879096868171892</v>
      </c>
    </row>
    <row r="24" spans="1:16" ht="15" customHeight="1">
      <c r="A24" s="1"/>
      <c r="B24" s="47" t="s">
        <v>32</v>
      </c>
      <c r="C24" s="36"/>
      <c r="D24" s="36"/>
      <c r="E24" s="36"/>
      <c r="F24" s="36"/>
      <c r="G24" s="36"/>
      <c r="H24" s="36"/>
      <c r="I24" s="37"/>
      <c r="J24" s="2" t="s">
        <v>33</v>
      </c>
      <c r="K24" s="28">
        <v>54579.6</v>
      </c>
      <c r="L24" s="28">
        <v>29985.9</v>
      </c>
      <c r="M24" s="29">
        <f t="shared" si="0"/>
        <v>54.939757711672492</v>
      </c>
      <c r="N24" s="18">
        <v>30531.599999999999</v>
      </c>
      <c r="O24" s="19">
        <v>22451.1</v>
      </c>
      <c r="P24" s="7">
        <f t="shared" si="1"/>
        <v>73.533977911409821</v>
      </c>
    </row>
    <row r="25" spans="1:16" ht="15" customHeight="1">
      <c r="A25" s="43" t="s">
        <v>34</v>
      </c>
      <c r="B25" s="44"/>
      <c r="C25" s="45"/>
      <c r="D25" s="45"/>
      <c r="E25" s="45"/>
      <c r="F25" s="45"/>
      <c r="G25" s="45"/>
      <c r="H25" s="45"/>
      <c r="I25" s="46"/>
      <c r="J25" s="3" t="s">
        <v>35</v>
      </c>
      <c r="K25" s="26">
        <f>SUM(K26:K28)</f>
        <v>1791556.5</v>
      </c>
      <c r="L25" s="26">
        <f>SUM(L26:L28)</f>
        <v>281724</v>
      </c>
      <c r="M25" s="27">
        <f t="shared" si="0"/>
        <v>15.725097143182479</v>
      </c>
      <c r="N25" s="20">
        <f>SUM(N26:N28)</f>
        <v>1762756.9</v>
      </c>
      <c r="O25" s="21">
        <f>SUM(O26:O28)</f>
        <v>945703</v>
      </c>
      <c r="P25" s="7">
        <f t="shared" si="1"/>
        <v>53.649087971234152</v>
      </c>
    </row>
    <row r="26" spans="1:16" ht="15" customHeight="1">
      <c r="A26" s="1"/>
      <c r="B26" s="47" t="s">
        <v>36</v>
      </c>
      <c r="C26" s="36"/>
      <c r="D26" s="36"/>
      <c r="E26" s="36"/>
      <c r="F26" s="36"/>
      <c r="G26" s="36"/>
      <c r="H26" s="36"/>
      <c r="I26" s="37"/>
      <c r="J26" s="2" t="s">
        <v>37</v>
      </c>
      <c r="K26" s="28">
        <v>204253.8</v>
      </c>
      <c r="L26" s="28">
        <v>153099</v>
      </c>
      <c r="M26" s="29">
        <f t="shared" si="0"/>
        <v>74.955276229866968</v>
      </c>
      <c r="N26" s="18">
        <v>219348.4</v>
      </c>
      <c r="O26" s="19">
        <v>102146.3</v>
      </c>
      <c r="P26" s="7">
        <f t="shared" si="1"/>
        <v>46.568062497834497</v>
      </c>
    </row>
    <row r="27" spans="1:16" ht="15" customHeight="1">
      <c r="A27" s="1"/>
      <c r="B27" s="47" t="s">
        <v>38</v>
      </c>
      <c r="C27" s="36"/>
      <c r="D27" s="36"/>
      <c r="E27" s="36"/>
      <c r="F27" s="36"/>
      <c r="G27" s="36"/>
      <c r="H27" s="36"/>
      <c r="I27" s="37"/>
      <c r="J27" s="2" t="s">
        <v>39</v>
      </c>
      <c r="K27" s="28">
        <v>387885.3</v>
      </c>
      <c r="L27" s="28">
        <v>79998.899999999994</v>
      </c>
      <c r="M27" s="29">
        <f t="shared" si="0"/>
        <v>20.624370142410655</v>
      </c>
      <c r="N27" s="18">
        <v>192948.6</v>
      </c>
      <c r="O27" s="19">
        <v>93799</v>
      </c>
      <c r="P27" s="7">
        <f t="shared" si="1"/>
        <v>48.613464933147995</v>
      </c>
    </row>
    <row r="28" spans="1:16" ht="15" customHeight="1">
      <c r="A28" s="1"/>
      <c r="B28" s="47" t="s">
        <v>40</v>
      </c>
      <c r="C28" s="36"/>
      <c r="D28" s="36"/>
      <c r="E28" s="36"/>
      <c r="F28" s="36"/>
      <c r="G28" s="36"/>
      <c r="H28" s="36"/>
      <c r="I28" s="37"/>
      <c r="J28" s="2" t="s">
        <v>41</v>
      </c>
      <c r="K28" s="28">
        <v>1199417.3999999999</v>
      </c>
      <c r="L28" s="28">
        <v>48626.1</v>
      </c>
      <c r="M28" s="29">
        <f t="shared" si="0"/>
        <v>4.0541432865656279</v>
      </c>
      <c r="N28" s="18">
        <v>1350459.9</v>
      </c>
      <c r="O28" s="19">
        <v>749757.7</v>
      </c>
      <c r="P28" s="7">
        <f t="shared" si="1"/>
        <v>55.518694038971468</v>
      </c>
    </row>
    <row r="29" spans="1:16" ht="15" customHeight="1">
      <c r="A29" s="43" t="s">
        <v>42</v>
      </c>
      <c r="B29" s="44"/>
      <c r="C29" s="45"/>
      <c r="D29" s="45"/>
      <c r="E29" s="45"/>
      <c r="F29" s="45"/>
      <c r="G29" s="45"/>
      <c r="H29" s="45"/>
      <c r="I29" s="46"/>
      <c r="J29" s="3" t="s">
        <v>43</v>
      </c>
      <c r="K29" s="26">
        <f>SUM(K30:K31)</f>
        <v>29288.1</v>
      </c>
      <c r="L29" s="26">
        <f>SUM(L30:L31)</f>
        <v>0</v>
      </c>
      <c r="M29" s="27">
        <f t="shared" si="0"/>
        <v>0</v>
      </c>
      <c r="N29" s="20">
        <f>SUM(N30:N31)</f>
        <v>118125</v>
      </c>
      <c r="O29" s="21">
        <f>SUM(O30:O31)</f>
        <v>67912.5</v>
      </c>
      <c r="P29" s="7">
        <f t="shared" si="1"/>
        <v>57.492063492063494</v>
      </c>
    </row>
    <row r="30" spans="1:16" ht="15" customHeight="1">
      <c r="A30" s="1"/>
      <c r="B30" s="47" t="s">
        <v>44</v>
      </c>
      <c r="C30" s="36"/>
      <c r="D30" s="36"/>
      <c r="E30" s="36"/>
      <c r="F30" s="36"/>
      <c r="G30" s="36"/>
      <c r="H30" s="36"/>
      <c r="I30" s="37"/>
      <c r="J30" s="2" t="s">
        <v>45</v>
      </c>
      <c r="K30" s="28">
        <v>0</v>
      </c>
      <c r="L30" s="28">
        <v>0</v>
      </c>
      <c r="M30" s="29">
        <v>0</v>
      </c>
      <c r="N30" s="18">
        <v>66000</v>
      </c>
      <c r="O30" s="19">
        <v>21990</v>
      </c>
      <c r="P30" s="7">
        <f t="shared" si="1"/>
        <v>33.31818181818182</v>
      </c>
    </row>
    <row r="31" spans="1:16" ht="15" customHeight="1">
      <c r="A31" s="1"/>
      <c r="B31" s="47" t="s">
        <v>46</v>
      </c>
      <c r="C31" s="36"/>
      <c r="D31" s="36"/>
      <c r="E31" s="36"/>
      <c r="F31" s="36"/>
      <c r="G31" s="36"/>
      <c r="H31" s="36"/>
      <c r="I31" s="37"/>
      <c r="J31" s="2" t="s">
        <v>47</v>
      </c>
      <c r="K31" s="28">
        <v>29288.1</v>
      </c>
      <c r="L31" s="28">
        <v>0</v>
      </c>
      <c r="M31" s="29">
        <f t="shared" si="0"/>
        <v>0</v>
      </c>
      <c r="N31" s="18">
        <v>52125</v>
      </c>
      <c r="O31" s="19">
        <v>45922.5</v>
      </c>
      <c r="P31" s="7">
        <f t="shared" si="1"/>
        <v>88.100719424460436</v>
      </c>
    </row>
    <row r="32" spans="1:16" ht="15" customHeight="1">
      <c r="A32" s="43" t="s">
        <v>48</v>
      </c>
      <c r="B32" s="44"/>
      <c r="C32" s="45"/>
      <c r="D32" s="45"/>
      <c r="E32" s="45"/>
      <c r="F32" s="45"/>
      <c r="G32" s="45"/>
      <c r="H32" s="45"/>
      <c r="I32" s="46"/>
      <c r="J32" s="3" t="s">
        <v>49</v>
      </c>
      <c r="K32" s="26">
        <f>SUM(K33:K38)</f>
        <v>3486080.5999999996</v>
      </c>
      <c r="L32" s="26">
        <f>SUM(L33:L38)</f>
        <v>2506636.6999999997</v>
      </c>
      <c r="M32" s="27">
        <f t="shared" si="0"/>
        <v>71.904152187416429</v>
      </c>
      <c r="N32" s="20">
        <f>SUM(N33:N38)</f>
        <v>4236705.8</v>
      </c>
      <c r="O32" s="21">
        <f>SUM(O33:O38)</f>
        <v>2591451.2000000002</v>
      </c>
      <c r="P32" s="7">
        <f t="shared" si="1"/>
        <v>61.166654526731605</v>
      </c>
    </row>
    <row r="33" spans="1:16" ht="15" customHeight="1">
      <c r="A33" s="1"/>
      <c r="B33" s="47" t="s">
        <v>50</v>
      </c>
      <c r="C33" s="36"/>
      <c r="D33" s="36"/>
      <c r="E33" s="36"/>
      <c r="F33" s="36"/>
      <c r="G33" s="36"/>
      <c r="H33" s="36"/>
      <c r="I33" s="37"/>
      <c r="J33" s="2" t="s">
        <v>51</v>
      </c>
      <c r="K33" s="28">
        <v>1279691.6000000001</v>
      </c>
      <c r="L33" s="28">
        <v>924632.6</v>
      </c>
      <c r="M33" s="29">
        <f t="shared" si="0"/>
        <v>72.254330652791651</v>
      </c>
      <c r="N33" s="18">
        <v>1410491</v>
      </c>
      <c r="O33" s="19">
        <v>1004868.8</v>
      </c>
      <c r="P33" s="7">
        <f t="shared" si="1"/>
        <v>71.242482227819963</v>
      </c>
    </row>
    <row r="34" spans="1:16" ht="15" customHeight="1">
      <c r="A34" s="1"/>
      <c r="B34" s="47" t="s">
        <v>52</v>
      </c>
      <c r="C34" s="36"/>
      <c r="D34" s="36"/>
      <c r="E34" s="36"/>
      <c r="F34" s="36"/>
      <c r="G34" s="36"/>
      <c r="H34" s="36"/>
      <c r="I34" s="37"/>
      <c r="J34" s="2" t="s">
        <v>53</v>
      </c>
      <c r="K34" s="28">
        <v>1853554.4</v>
      </c>
      <c r="L34" s="28">
        <v>1335082.8999999999</v>
      </c>
      <c r="M34" s="29">
        <f t="shared" si="0"/>
        <v>72.028255550524975</v>
      </c>
      <c r="N34" s="18">
        <v>2485559.9</v>
      </c>
      <c r="O34" s="19">
        <v>1344773.4</v>
      </c>
      <c r="P34" s="7">
        <f t="shared" si="1"/>
        <v>54.103439631448836</v>
      </c>
    </row>
    <row r="35" spans="1:16" ht="15" customHeight="1">
      <c r="A35" s="1"/>
      <c r="B35" s="47" t="s">
        <v>54</v>
      </c>
      <c r="C35" s="36"/>
      <c r="D35" s="36"/>
      <c r="E35" s="36"/>
      <c r="F35" s="36"/>
      <c r="G35" s="36"/>
      <c r="H35" s="36"/>
      <c r="I35" s="37"/>
      <c r="J35" s="2" t="s">
        <v>55</v>
      </c>
      <c r="K35" s="28">
        <v>303033.8</v>
      </c>
      <c r="L35" s="28">
        <v>206877.8</v>
      </c>
      <c r="M35" s="29">
        <f t="shared" si="0"/>
        <v>68.268886177053517</v>
      </c>
      <c r="N35" s="18">
        <v>284686.8</v>
      </c>
      <c r="O35" s="19">
        <v>211003</v>
      </c>
      <c r="P35" s="7">
        <f t="shared" si="1"/>
        <v>74.117591683211174</v>
      </c>
    </row>
    <row r="36" spans="1:16" ht="27" customHeight="1">
      <c r="A36" s="1"/>
      <c r="B36" s="35" t="s">
        <v>92</v>
      </c>
      <c r="C36" s="36"/>
      <c r="D36" s="36"/>
      <c r="E36" s="36"/>
      <c r="F36" s="36"/>
      <c r="G36" s="36"/>
      <c r="H36" s="36"/>
      <c r="I36" s="37"/>
      <c r="J36" s="13" t="s">
        <v>91</v>
      </c>
      <c r="K36" s="28">
        <v>0</v>
      </c>
      <c r="L36" s="28">
        <v>0</v>
      </c>
      <c r="M36" s="31">
        <v>0</v>
      </c>
      <c r="N36" s="18">
        <v>44</v>
      </c>
      <c r="O36" s="19">
        <v>0</v>
      </c>
      <c r="P36" s="7">
        <f t="shared" si="1"/>
        <v>0</v>
      </c>
    </row>
    <row r="37" spans="1:16" ht="15" customHeight="1">
      <c r="A37" s="1"/>
      <c r="B37" s="47" t="s">
        <v>56</v>
      </c>
      <c r="C37" s="36"/>
      <c r="D37" s="36"/>
      <c r="E37" s="36"/>
      <c r="F37" s="36"/>
      <c r="G37" s="36"/>
      <c r="H37" s="36"/>
      <c r="I37" s="37"/>
      <c r="J37" s="2" t="s">
        <v>57</v>
      </c>
      <c r="K37" s="28">
        <v>22768.5</v>
      </c>
      <c r="L37" s="28">
        <v>16122.3</v>
      </c>
      <c r="M37" s="29">
        <f t="shared" si="0"/>
        <v>70.809671256340991</v>
      </c>
      <c r="N37" s="18">
        <v>45232.9</v>
      </c>
      <c r="O37" s="19">
        <v>24763.9</v>
      </c>
      <c r="P37" s="7">
        <f t="shared" si="1"/>
        <v>54.747539954325276</v>
      </c>
    </row>
    <row r="38" spans="1:16" ht="15" customHeight="1">
      <c r="A38" s="1"/>
      <c r="B38" s="47" t="s">
        <v>58</v>
      </c>
      <c r="C38" s="36"/>
      <c r="D38" s="36"/>
      <c r="E38" s="36"/>
      <c r="F38" s="36"/>
      <c r="G38" s="36"/>
      <c r="H38" s="36"/>
      <c r="I38" s="37"/>
      <c r="J38" s="2" t="s">
        <v>59</v>
      </c>
      <c r="K38" s="28">
        <v>27032.3</v>
      </c>
      <c r="L38" s="28">
        <v>23921.1</v>
      </c>
      <c r="M38" s="29">
        <f t="shared" si="0"/>
        <v>88.490805443857909</v>
      </c>
      <c r="N38" s="18">
        <v>10691.2</v>
      </c>
      <c r="O38" s="19">
        <v>6042.1</v>
      </c>
      <c r="P38" s="7">
        <f t="shared" si="1"/>
        <v>56.514703681532474</v>
      </c>
    </row>
    <row r="39" spans="1:16" ht="15" customHeight="1">
      <c r="A39" s="43" t="s">
        <v>60</v>
      </c>
      <c r="B39" s="44"/>
      <c r="C39" s="45"/>
      <c r="D39" s="45"/>
      <c r="E39" s="45"/>
      <c r="F39" s="45"/>
      <c r="G39" s="45"/>
      <c r="H39" s="45"/>
      <c r="I39" s="46"/>
      <c r="J39" s="3" t="s">
        <v>61</v>
      </c>
      <c r="K39" s="26">
        <f>SUM(K40)</f>
        <v>452729.1</v>
      </c>
      <c r="L39" s="26">
        <f>SUM(L40)</f>
        <v>335960.3</v>
      </c>
      <c r="M39" s="27">
        <f t="shared" si="0"/>
        <v>74.207798880169179</v>
      </c>
      <c r="N39" s="20">
        <f>N40</f>
        <v>465606.3</v>
      </c>
      <c r="O39" s="21">
        <f>O40</f>
        <v>333450.5</v>
      </c>
      <c r="P39" s="7">
        <f t="shared" si="1"/>
        <v>71.616406393126553</v>
      </c>
    </row>
    <row r="40" spans="1:16" ht="15" customHeight="1">
      <c r="A40" s="1"/>
      <c r="B40" s="47" t="s">
        <v>62</v>
      </c>
      <c r="C40" s="36"/>
      <c r="D40" s="36"/>
      <c r="E40" s="36"/>
      <c r="F40" s="36"/>
      <c r="G40" s="36"/>
      <c r="H40" s="36"/>
      <c r="I40" s="37"/>
      <c r="J40" s="2" t="s">
        <v>63</v>
      </c>
      <c r="K40" s="28">
        <v>452729.1</v>
      </c>
      <c r="L40" s="28">
        <v>335960.3</v>
      </c>
      <c r="M40" s="29">
        <f t="shared" si="0"/>
        <v>74.207798880169179</v>
      </c>
      <c r="N40" s="18">
        <v>465606.3</v>
      </c>
      <c r="O40" s="19">
        <v>333450.5</v>
      </c>
      <c r="P40" s="7">
        <f t="shared" si="1"/>
        <v>71.616406393126553</v>
      </c>
    </row>
    <row r="41" spans="1:16" ht="15" customHeight="1">
      <c r="A41" s="43" t="s">
        <v>64</v>
      </c>
      <c r="B41" s="44"/>
      <c r="C41" s="45"/>
      <c r="D41" s="45"/>
      <c r="E41" s="45"/>
      <c r="F41" s="45"/>
      <c r="G41" s="45"/>
      <c r="H41" s="45"/>
      <c r="I41" s="46"/>
      <c r="J41" s="3" t="s">
        <v>65</v>
      </c>
      <c r="K41" s="26">
        <f>SUM(K42:K44)</f>
        <v>177546.9</v>
      </c>
      <c r="L41" s="26">
        <f>SUM(L42:L44)</f>
        <v>90076.6</v>
      </c>
      <c r="M41" s="27">
        <f t="shared" si="0"/>
        <v>50.733975079260752</v>
      </c>
      <c r="N41" s="20">
        <f>SUM(N42:N44)</f>
        <v>170229.3</v>
      </c>
      <c r="O41" s="21">
        <f>SUM(O42:O44)</f>
        <v>90610.7</v>
      </c>
      <c r="P41" s="7">
        <f t="shared" si="1"/>
        <v>53.228615755337067</v>
      </c>
    </row>
    <row r="42" spans="1:16" ht="15" customHeight="1">
      <c r="A42" s="1"/>
      <c r="B42" s="47" t="s">
        <v>66</v>
      </c>
      <c r="C42" s="36"/>
      <c r="D42" s="36"/>
      <c r="E42" s="36"/>
      <c r="F42" s="36"/>
      <c r="G42" s="36"/>
      <c r="H42" s="36"/>
      <c r="I42" s="37"/>
      <c r="J42" s="2" t="s">
        <v>67</v>
      </c>
      <c r="K42" s="28">
        <v>14562.5</v>
      </c>
      <c r="L42" s="28">
        <v>10801.6</v>
      </c>
      <c r="M42" s="29">
        <f t="shared" si="0"/>
        <v>74.174077253218883</v>
      </c>
      <c r="N42" s="18">
        <v>15000</v>
      </c>
      <c r="O42" s="19">
        <v>11284.6</v>
      </c>
      <c r="P42" s="7">
        <f t="shared" si="1"/>
        <v>75.230666666666664</v>
      </c>
    </row>
    <row r="43" spans="1:16" ht="15" customHeight="1">
      <c r="A43" s="1"/>
      <c r="B43" s="47" t="s">
        <v>68</v>
      </c>
      <c r="C43" s="36"/>
      <c r="D43" s="36"/>
      <c r="E43" s="36"/>
      <c r="F43" s="36"/>
      <c r="G43" s="36"/>
      <c r="H43" s="36"/>
      <c r="I43" s="37"/>
      <c r="J43" s="2" t="s">
        <v>69</v>
      </c>
      <c r="K43" s="28">
        <v>52112</v>
      </c>
      <c r="L43" s="28">
        <v>27947.7</v>
      </c>
      <c r="M43" s="29">
        <f t="shared" si="0"/>
        <v>53.630066011667175</v>
      </c>
      <c r="N43" s="18">
        <v>27658.400000000001</v>
      </c>
      <c r="O43" s="19">
        <v>20765.599999999999</v>
      </c>
      <c r="P43" s="7">
        <f t="shared" si="1"/>
        <v>75.078818731379968</v>
      </c>
    </row>
    <row r="44" spans="1:16" ht="15" customHeight="1">
      <c r="A44" s="1"/>
      <c r="B44" s="47" t="s">
        <v>70</v>
      </c>
      <c r="C44" s="36"/>
      <c r="D44" s="36"/>
      <c r="E44" s="36"/>
      <c r="F44" s="36"/>
      <c r="G44" s="36"/>
      <c r="H44" s="36"/>
      <c r="I44" s="37"/>
      <c r="J44" s="2" t="s">
        <v>71</v>
      </c>
      <c r="K44" s="28">
        <v>110872.4</v>
      </c>
      <c r="L44" s="28">
        <v>51327.3</v>
      </c>
      <c r="M44" s="29">
        <f t="shared" si="0"/>
        <v>46.294028089948448</v>
      </c>
      <c r="N44" s="18">
        <v>127570.9</v>
      </c>
      <c r="O44" s="19">
        <v>58560.5</v>
      </c>
      <c r="P44" s="7">
        <f t="shared" si="1"/>
        <v>45.904277542919274</v>
      </c>
    </row>
    <row r="45" spans="1:16" ht="15" customHeight="1">
      <c r="A45" s="43" t="s">
        <v>72</v>
      </c>
      <c r="B45" s="44"/>
      <c r="C45" s="45"/>
      <c r="D45" s="45"/>
      <c r="E45" s="45"/>
      <c r="F45" s="45"/>
      <c r="G45" s="45"/>
      <c r="H45" s="45"/>
      <c r="I45" s="46"/>
      <c r="J45" s="3" t="s">
        <v>73</v>
      </c>
      <c r="K45" s="26">
        <f>SUM(K46)</f>
        <v>267720.2</v>
      </c>
      <c r="L45" s="26">
        <f>SUM(L46)</f>
        <v>155583.6</v>
      </c>
      <c r="M45" s="27">
        <f t="shared" si="0"/>
        <v>58.114255106637451</v>
      </c>
      <c r="N45" s="20">
        <f>N46</f>
        <v>340562.1</v>
      </c>
      <c r="O45" s="21">
        <f>O46</f>
        <v>133158.20000000001</v>
      </c>
      <c r="P45" s="7">
        <f t="shared" si="1"/>
        <v>39.099535738122363</v>
      </c>
    </row>
    <row r="46" spans="1:16" ht="15" customHeight="1">
      <c r="A46" s="1"/>
      <c r="B46" s="47" t="s">
        <v>74</v>
      </c>
      <c r="C46" s="36"/>
      <c r="D46" s="36"/>
      <c r="E46" s="36"/>
      <c r="F46" s="36"/>
      <c r="G46" s="36"/>
      <c r="H46" s="36"/>
      <c r="I46" s="37"/>
      <c r="J46" s="2" t="s">
        <v>75</v>
      </c>
      <c r="K46" s="28">
        <v>267720.2</v>
      </c>
      <c r="L46" s="28">
        <v>155583.6</v>
      </c>
      <c r="M46" s="29">
        <f t="shared" si="0"/>
        <v>58.114255106637451</v>
      </c>
      <c r="N46" s="18">
        <v>340562.1</v>
      </c>
      <c r="O46" s="19">
        <v>133158.20000000001</v>
      </c>
      <c r="P46" s="7">
        <f t="shared" si="1"/>
        <v>39.099535738122363</v>
      </c>
    </row>
    <row r="47" spans="1:16" ht="15" customHeight="1">
      <c r="A47" s="43" t="s">
        <v>76</v>
      </c>
      <c r="B47" s="44"/>
      <c r="C47" s="45"/>
      <c r="D47" s="45"/>
      <c r="E47" s="45"/>
      <c r="F47" s="45"/>
      <c r="G47" s="45"/>
      <c r="H47" s="45"/>
      <c r="I47" s="46"/>
      <c r="J47" s="3" t="s">
        <v>77</v>
      </c>
      <c r="K47" s="26">
        <v>0</v>
      </c>
      <c r="L47" s="28">
        <v>0</v>
      </c>
      <c r="M47" s="29">
        <v>0</v>
      </c>
      <c r="N47" s="20">
        <f>SUM(N48:N49)</f>
        <v>35696.699999999997</v>
      </c>
      <c r="O47" s="21">
        <f>SUM(O48:O49)</f>
        <v>24104.799999999999</v>
      </c>
      <c r="P47" s="7">
        <f t="shared" si="1"/>
        <v>67.526690142226045</v>
      </c>
    </row>
    <row r="48" spans="1:16" ht="15" customHeight="1">
      <c r="A48" s="1"/>
      <c r="B48" s="47" t="s">
        <v>78</v>
      </c>
      <c r="C48" s="36"/>
      <c r="D48" s="36"/>
      <c r="E48" s="36"/>
      <c r="F48" s="36"/>
      <c r="G48" s="36"/>
      <c r="H48" s="36"/>
      <c r="I48" s="37"/>
      <c r="J48" s="2" t="s">
        <v>79</v>
      </c>
      <c r="K48" s="28">
        <v>0</v>
      </c>
      <c r="L48" s="28">
        <v>0</v>
      </c>
      <c r="M48" s="29">
        <v>0</v>
      </c>
      <c r="N48" s="18">
        <v>13880</v>
      </c>
      <c r="O48" s="19">
        <v>10596.5</v>
      </c>
      <c r="P48" s="7">
        <f t="shared" si="1"/>
        <v>76.343659942363118</v>
      </c>
    </row>
    <row r="49" spans="1:16" ht="15" customHeight="1">
      <c r="A49" s="1"/>
      <c r="B49" s="47" t="s">
        <v>80</v>
      </c>
      <c r="C49" s="36"/>
      <c r="D49" s="36"/>
      <c r="E49" s="36"/>
      <c r="F49" s="36"/>
      <c r="G49" s="36"/>
      <c r="H49" s="36"/>
      <c r="I49" s="37"/>
      <c r="J49" s="2" t="s">
        <v>81</v>
      </c>
      <c r="K49" s="28">
        <v>0</v>
      </c>
      <c r="L49" s="28">
        <v>0</v>
      </c>
      <c r="M49" s="29">
        <v>0</v>
      </c>
      <c r="N49" s="18">
        <v>21816.7</v>
      </c>
      <c r="O49" s="19">
        <v>13508.3</v>
      </c>
      <c r="P49" s="7">
        <f t="shared" si="1"/>
        <v>61.917246879683908</v>
      </c>
    </row>
    <row r="50" spans="1:16" ht="15" customHeight="1">
      <c r="A50" s="43" t="s">
        <v>82</v>
      </c>
      <c r="B50" s="44"/>
      <c r="C50" s="45"/>
      <c r="D50" s="45"/>
      <c r="E50" s="45"/>
      <c r="F50" s="45"/>
      <c r="G50" s="45"/>
      <c r="H50" s="45"/>
      <c r="I50" s="46"/>
      <c r="J50" s="3" t="s">
        <v>83</v>
      </c>
      <c r="K50" s="26">
        <f>SUM(K51)</f>
        <v>8000</v>
      </c>
      <c r="L50" s="26">
        <f>SUM(L51)</f>
        <v>5270.1</v>
      </c>
      <c r="M50" s="27">
        <f t="shared" si="0"/>
        <v>65.876249999999999</v>
      </c>
      <c r="N50" s="20">
        <f>N51</f>
        <v>7279.9</v>
      </c>
      <c r="O50" s="21">
        <f>O51</f>
        <v>1388.8</v>
      </c>
      <c r="P50" s="7">
        <f t="shared" si="1"/>
        <v>19.077185126169315</v>
      </c>
    </row>
    <row r="51" spans="1:16" ht="15" customHeight="1">
      <c r="A51" s="1"/>
      <c r="B51" s="40" t="s">
        <v>84</v>
      </c>
      <c r="C51" s="41"/>
      <c r="D51" s="41"/>
      <c r="E51" s="41"/>
      <c r="F51" s="41"/>
      <c r="G51" s="41"/>
      <c r="H51" s="41"/>
      <c r="I51" s="42"/>
      <c r="J51" s="9" t="s">
        <v>85</v>
      </c>
      <c r="K51" s="30">
        <v>8000</v>
      </c>
      <c r="L51" s="30">
        <v>5270.1</v>
      </c>
      <c r="M51" s="29">
        <f t="shared" si="0"/>
        <v>65.876249999999999</v>
      </c>
      <c r="N51" s="22">
        <v>7279.9</v>
      </c>
      <c r="O51" s="23">
        <v>1388.8</v>
      </c>
      <c r="P51" s="10">
        <f t="shared" si="1"/>
        <v>19.077185126169315</v>
      </c>
    </row>
    <row r="52" spans="1:16">
      <c r="A52" s="14"/>
      <c r="B52" s="32" t="s">
        <v>93</v>
      </c>
      <c r="C52" s="33"/>
      <c r="D52" s="33"/>
      <c r="E52" s="33"/>
      <c r="F52" s="33"/>
      <c r="G52" s="33"/>
      <c r="H52" s="33"/>
      <c r="I52" s="34"/>
      <c r="J52" s="15"/>
      <c r="K52" s="26">
        <f>K8+K16+K19+K25+K29+K32+K39+K41+K45+K47+K50</f>
        <v>8218802.2999999998</v>
      </c>
      <c r="L52" s="26">
        <f>L8+L16+L19+L25+L29+L32+L39+L41+L47+L50+L45</f>
        <v>4478213.6999999983</v>
      </c>
      <c r="M52" s="27">
        <f t="shared" si="0"/>
        <v>54.487424524130461</v>
      </c>
      <c r="N52" s="24">
        <f>N8+N16+N19+N25+N29+N32+N39+N41+N45+N47+N50</f>
        <v>8786615.4999999981</v>
      </c>
      <c r="O52" s="24">
        <f>O8+O16+O19+O25+O29+O32+O39+O41+O45+O47+O50</f>
        <v>5280571</v>
      </c>
      <c r="P52" s="11">
        <f t="shared" si="1"/>
        <v>60.097895486606888</v>
      </c>
    </row>
    <row r="55" spans="1:16">
      <c r="C55" s="55"/>
      <c r="D55" s="55"/>
      <c r="E55" s="55"/>
      <c r="F55" s="55"/>
      <c r="G55" s="55"/>
      <c r="H55" s="55"/>
    </row>
    <row r="56" spans="1:16">
      <c r="C56" s="55"/>
      <c r="D56" s="55"/>
      <c r="E56" s="55"/>
      <c r="F56" s="55"/>
      <c r="G56" s="55"/>
      <c r="H56" s="55"/>
      <c r="O56" s="56"/>
      <c r="P56" s="56"/>
    </row>
  </sheetData>
  <mergeCells count="59">
    <mergeCell ref="N5:P5"/>
    <mergeCell ref="N6:N7"/>
    <mergeCell ref="O6:P6"/>
    <mergeCell ref="L6:M6"/>
    <mergeCell ref="C56:H56"/>
    <mergeCell ref="C55:H55"/>
    <mergeCell ref="O56:P56"/>
    <mergeCell ref="A8:I8"/>
    <mergeCell ref="A5:I7"/>
    <mergeCell ref="A19:I19"/>
    <mergeCell ref="B18:I18"/>
    <mergeCell ref="B17:I17"/>
    <mergeCell ref="A16:I16"/>
    <mergeCell ref="B15:I15"/>
    <mergeCell ref="B24:I24"/>
    <mergeCell ref="B23:I23"/>
    <mergeCell ref="A4:M4"/>
    <mergeCell ref="J5:J7"/>
    <mergeCell ref="K5:M5"/>
    <mergeCell ref="K6:K7"/>
    <mergeCell ref="B14:I14"/>
    <mergeCell ref="B12:I12"/>
    <mergeCell ref="B11:I11"/>
    <mergeCell ref="B10:I10"/>
    <mergeCell ref="B9:I9"/>
    <mergeCell ref="B22:I22"/>
    <mergeCell ref="B21:I21"/>
    <mergeCell ref="B20:I20"/>
    <mergeCell ref="A29:I29"/>
    <mergeCell ref="B28:I28"/>
    <mergeCell ref="B27:I27"/>
    <mergeCell ref="B26:I26"/>
    <mergeCell ref="A25:I25"/>
    <mergeCell ref="B33:I33"/>
    <mergeCell ref="B36:I36"/>
    <mergeCell ref="A32:I32"/>
    <mergeCell ref="B31:I31"/>
    <mergeCell ref="B30:I30"/>
    <mergeCell ref="A39:I39"/>
    <mergeCell ref="B38:I38"/>
    <mergeCell ref="B37:I37"/>
    <mergeCell ref="B35:I35"/>
    <mergeCell ref="B34:I34"/>
    <mergeCell ref="B52:I52"/>
    <mergeCell ref="B13:I13"/>
    <mergeCell ref="A1:P1"/>
    <mergeCell ref="A2:P3"/>
    <mergeCell ref="B51:I51"/>
    <mergeCell ref="A50:I50"/>
    <mergeCell ref="B49:I49"/>
    <mergeCell ref="B48:I48"/>
    <mergeCell ref="A47:I47"/>
    <mergeCell ref="B46:I46"/>
    <mergeCell ref="A45:I45"/>
    <mergeCell ref="B44:I44"/>
    <mergeCell ref="B43:I43"/>
    <mergeCell ref="B42:I42"/>
    <mergeCell ref="A41:I41"/>
    <mergeCell ref="B40:I40"/>
  </mergeCells>
  <pageMargins left="0.23622047244094491" right="0.23622047244094491" top="0.39370078740157483" bottom="0.23622047244094491" header="0.31496062992125984" footer="0.31496062992125984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</cp:lastModifiedBy>
  <cp:lastPrinted>2020-08-10T13:13:04Z</cp:lastPrinted>
  <dcterms:created xsi:type="dcterms:W3CDTF">2020-08-10T12:21:59Z</dcterms:created>
  <dcterms:modified xsi:type="dcterms:W3CDTF">2020-11-02T07:45:03Z</dcterms:modified>
</cp:coreProperties>
</file>