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35" yWindow="525" windowWidth="22710" windowHeight="8940"/>
  </bookViews>
  <sheets>
    <sheet name="Результат 1" sheetId="1" r:id="rId1"/>
  </sheets>
  <calcPr calcId="125725"/>
</workbook>
</file>

<file path=xl/calcChain.xml><?xml version="1.0" encoding="utf-8"?>
<calcChain xmlns="http://schemas.openxmlformats.org/spreadsheetml/2006/main">
  <c r="K87" i="1"/>
  <c r="L83" l="1"/>
  <c r="K83"/>
  <c r="L80"/>
  <c r="K80"/>
  <c r="L76"/>
  <c r="K76"/>
  <c r="L74"/>
  <c r="K74"/>
  <c r="L71"/>
  <c r="K71"/>
  <c r="L68"/>
  <c r="K68"/>
  <c r="L62"/>
  <c r="K62"/>
  <c r="M64"/>
  <c r="L57"/>
  <c r="K57"/>
  <c r="L53"/>
  <c r="K53"/>
  <c r="K48"/>
  <c r="L48"/>
  <c r="L43"/>
  <c r="K43"/>
  <c r="K36"/>
  <c r="L36"/>
  <c r="L32"/>
  <c r="K32"/>
  <c r="L27"/>
  <c r="K27"/>
  <c r="L23"/>
  <c r="K23"/>
  <c r="M26"/>
  <c r="L19"/>
  <c r="L14"/>
  <c r="L87" s="1"/>
  <c r="K14"/>
  <c r="L8"/>
  <c r="K8"/>
  <c r="L6"/>
  <c r="K6"/>
  <c r="M7"/>
  <c r="M15"/>
  <c r="M86" l="1"/>
  <c r="K19"/>
  <c r="M19" s="1"/>
  <c r="M14"/>
  <c r="M16"/>
  <c r="M17"/>
  <c r="M18"/>
  <c r="M20"/>
  <c r="M21"/>
  <c r="M22"/>
  <c r="M23"/>
  <c r="M24"/>
  <c r="M25"/>
  <c r="M27"/>
  <c r="M28"/>
  <c r="M29"/>
  <c r="M30"/>
  <c r="M31"/>
  <c r="M32"/>
  <c r="M33"/>
  <c r="M34"/>
  <c r="M35"/>
  <c r="M36"/>
  <c r="M37"/>
  <c r="M38"/>
  <c r="M39"/>
  <c r="M40"/>
  <c r="M41"/>
  <c r="M42"/>
  <c r="M43"/>
  <c r="M44"/>
  <c r="M45"/>
  <c r="M46"/>
  <c r="M47"/>
  <c r="M48"/>
  <c r="M49"/>
  <c r="M50"/>
  <c r="M51"/>
  <c r="M52"/>
  <c r="M53"/>
  <c r="M54"/>
  <c r="M55"/>
  <c r="M56"/>
  <c r="M57"/>
  <c r="M58"/>
  <c r="M59"/>
  <c r="M60"/>
  <c r="M61"/>
  <c r="M62"/>
  <c r="M63"/>
  <c r="M65"/>
  <c r="M66"/>
  <c r="M67"/>
  <c r="M68"/>
  <c r="M69"/>
  <c r="M70"/>
  <c r="M71"/>
  <c r="M72"/>
  <c r="M73"/>
  <c r="M74"/>
  <c r="M75"/>
  <c r="M76"/>
  <c r="M77"/>
  <c r="M78"/>
  <c r="M79"/>
  <c r="M80"/>
  <c r="M81"/>
  <c r="M82"/>
  <c r="M83"/>
  <c r="M84"/>
  <c r="M85"/>
  <c r="M87"/>
  <c r="M8"/>
  <c r="M9"/>
  <c r="M10"/>
  <c r="M11"/>
  <c r="M12"/>
  <c r="M13"/>
  <c r="M6"/>
</calcChain>
</file>

<file path=xl/sharedStrings.xml><?xml version="1.0" encoding="utf-8"?>
<sst xmlns="http://schemas.openxmlformats.org/spreadsheetml/2006/main" count="250" uniqueCount="246">
  <si>
    <t>ЦСР</t>
  </si>
  <si>
    <t>Исполнено</t>
  </si>
  <si>
    <t>Муниципальная программа "Здравоохранение"</t>
  </si>
  <si>
    <t>0100000000</t>
  </si>
  <si>
    <t>Подпрограмма "Финансовое обеспечение системы организации медицинской помощи"</t>
  </si>
  <si>
    <t>0150000000</t>
  </si>
  <si>
    <t>Муниципальная программа "Культура"</t>
  </si>
  <si>
    <t>0200000000</t>
  </si>
  <si>
    <t>Подпрограмма "Развитие музейного дела и народных художественных промыслов"</t>
  </si>
  <si>
    <t>0220000000</t>
  </si>
  <si>
    <t>Подпрограмма "Развитие библиотечного дела"</t>
  </si>
  <si>
    <t>0230000000</t>
  </si>
  <si>
    <t>Подпрограмма "Развитие профессионального искусства, гастрольно-концертной и культурно-досуговой деятельности, кинематографии"</t>
  </si>
  <si>
    <t>0240000000</t>
  </si>
  <si>
    <t>Подпрограмма "Развитие архивного дела"</t>
  </si>
  <si>
    <t>0270000000</t>
  </si>
  <si>
    <t>Подпрограмма "Развитие парков культуры и отдыха"</t>
  </si>
  <si>
    <t>0290000000</t>
  </si>
  <si>
    <t>Муниципальная программа "Образование"</t>
  </si>
  <si>
    <t>0300000000</t>
  </si>
  <si>
    <t>Подпрограмма "Дошкольное образование"</t>
  </si>
  <si>
    <t>0310000000</t>
  </si>
  <si>
    <t>Подпрограмма "Общее образование"</t>
  </si>
  <si>
    <t>0320000000</t>
  </si>
  <si>
    <t>Подпрограмма "Дополнительное образование, воспитание и психолого-социальное сопровождение детей"</t>
  </si>
  <si>
    <t>0330000000</t>
  </si>
  <si>
    <t>Подпрограмма "Обеспечивающая подпрограмма"</t>
  </si>
  <si>
    <t>0350000000</t>
  </si>
  <si>
    <t>Муниципальная программа "Социальная защита населения"</t>
  </si>
  <si>
    <t>0400000000</t>
  </si>
  <si>
    <t>Подпрограмма "Социальная поддержка граждан"</t>
  </si>
  <si>
    <t>0410000000</t>
  </si>
  <si>
    <t>Подпрограмма "Доступная среда"</t>
  </si>
  <si>
    <t>0420000000</t>
  </si>
  <si>
    <t>Подпрограмма "Развитие системы отдыха и оздоровления детей"</t>
  </si>
  <si>
    <t>0430000000</t>
  </si>
  <si>
    <t>Муниципальная программа "Спорт"</t>
  </si>
  <si>
    <t>0500000000</t>
  </si>
  <si>
    <t>Подпрограмма "Развитие физической культуры и спорта"</t>
  </si>
  <si>
    <t>0510000000</t>
  </si>
  <si>
    <t>Подпрограмма "Подготовка к проведению в 2018 году чемпионата мира по футболу и эффективное использование тренировочных площадок после чемпионата мира по футболу"</t>
  </si>
  <si>
    <t>0520000000</t>
  </si>
  <si>
    <t>Муниципальная программа "Развитие сельского хозяйства"</t>
  </si>
  <si>
    <t>0600000000</t>
  </si>
  <si>
    <t>Подпрограмма "Развитие отраслей сельского хозяйства и перерабатывающей промышленности"</t>
  </si>
  <si>
    <t>0610000000</t>
  </si>
  <si>
    <t>Подпрограмма "Развитие мелиорации земель сельскохозяйственного назначения"</t>
  </si>
  <si>
    <t>0620000000</t>
  </si>
  <si>
    <t>Подпрограмма "Комплексное развитие сельских территорий"</t>
  </si>
  <si>
    <t>0630000000</t>
  </si>
  <si>
    <t>Подпрограмма "Обеспечение эпизоотического и ветеринарно-санитарного благополучия"</t>
  </si>
  <si>
    <t>0640000000</t>
  </si>
  <si>
    <t>Муниципальная программа "Экология и окружающая среда"</t>
  </si>
  <si>
    <t>0700000000</t>
  </si>
  <si>
    <t>Подпрограмма "Охрана окружающей среды"</t>
  </si>
  <si>
    <t>0710000000</t>
  </si>
  <si>
    <t>Подпрограмма "Развитие водохозяйственного комплекса"</t>
  </si>
  <si>
    <t>0720000000</t>
  </si>
  <si>
    <t>Подпрограмма "Региональная программа в области обращения с отходами, в том числе с твердыми коммунальными отходами"</t>
  </si>
  <si>
    <t>0750000000</t>
  </si>
  <si>
    <t>Муниципальная программа "Безопасность и обеспечение безопасности жизнедеятельности населения"</t>
  </si>
  <si>
    <t>0800000000</t>
  </si>
  <si>
    <t>Подпрограмма "Профилактика преступлений и иных правонарушений"</t>
  </si>
  <si>
    <t>0810000000</t>
  </si>
  <si>
    <t>Подпрограмма "Снижение рисков возникновения и смягчение последствий чрезвычайных ситуаций природного и техногенного характера на территории муниципального образования Московской области"</t>
  </si>
  <si>
    <t>0820000000</t>
  </si>
  <si>
    <t>Подпрограмма "Развитие и совершенствование систем оповещения и информирования населения муниципального образования Московской области"</t>
  </si>
  <si>
    <t>0830000000</t>
  </si>
  <si>
    <t>Подпрограмма "Обеспечение пожарной безопасности на территории муниципального образования Московской области"</t>
  </si>
  <si>
    <t>0840000000</t>
  </si>
  <si>
    <t>Подпрограмма "Обеспечение мероприятий гражданской обороны на территории муниципального образования Московской области"</t>
  </si>
  <si>
    <t>0850000000</t>
  </si>
  <si>
    <t>Обеспечивающая подпрограмма</t>
  </si>
  <si>
    <t>0860000000</t>
  </si>
  <si>
    <t>Муниципальная программа "Жилище"</t>
  </si>
  <si>
    <t>0900000000</t>
  </si>
  <si>
    <t>Подпрограмма "Комплексное освоение земельных участков в целях жилищного строительства и развитие застроенных территорий"</t>
  </si>
  <si>
    <t>0910000000</t>
  </si>
  <si>
    <t>Подпрограмма "Обеспечение жильем молодых семей"</t>
  </si>
  <si>
    <t>0920000000</t>
  </si>
  <si>
    <t>Подпрограмма "Обеспечение жильем детей-сирот и детей, оставшихся без попечения родителей, лиц из числа детей-сирот и детей, оставшихся без попечения родителей"</t>
  </si>
  <si>
    <t>0930000000</t>
  </si>
  <si>
    <t>Подпрограмма "Социальная ипотека"</t>
  </si>
  <si>
    <t>0940000000</t>
  </si>
  <si>
    <t>Муниципальная программа "Развитие инженерной инфраструктуры и энергоэффективности"</t>
  </si>
  <si>
    <t>1000000000</t>
  </si>
  <si>
    <t>Подпрограмма "Системы водоотведения"</t>
  </si>
  <si>
    <t>1020000000</t>
  </si>
  <si>
    <t>Подпрограмма "Создание условий для обеспечения качественными коммунальными услугами"</t>
  </si>
  <si>
    <t>1030000000</t>
  </si>
  <si>
    <t>Подпрограмма "Развитие газификации"</t>
  </si>
  <si>
    <t>1060000000</t>
  </si>
  <si>
    <t>1080000000</t>
  </si>
  <si>
    <t>Муниципальная программа "Предпринимательство"</t>
  </si>
  <si>
    <t>1100000000</t>
  </si>
  <si>
    <t>Подпрограмма "Инвестиции"</t>
  </si>
  <si>
    <t>1110000000</t>
  </si>
  <si>
    <t>Подпрограмма "Развитие малого и среднего предпринимательства"</t>
  </si>
  <si>
    <t>1130000000</t>
  </si>
  <si>
    <t>Подпрограмма "Развитие потребительского рынка и услуг на территории муниципального образования Московской области"</t>
  </si>
  <si>
    <t>1140000000</t>
  </si>
  <si>
    <t>Муниципальная программа "Управление имуществом и муниципальными финансами"</t>
  </si>
  <si>
    <t>1200000000</t>
  </si>
  <si>
    <t>Подпрограмма "Развитие имущественного комплекса"</t>
  </si>
  <si>
    <t>1210000000</t>
  </si>
  <si>
    <t>Подпрограмма "Совершенствование муниципальной службы Московской области"</t>
  </si>
  <si>
    <t>1230000000</t>
  </si>
  <si>
    <t>Подпрограмма "Управление муниципальными финансами"</t>
  </si>
  <si>
    <t>1240000000</t>
  </si>
  <si>
    <t>1250000000</t>
  </si>
  <si>
    <t>Муниципальная программа "Развитие институтов гражданского общества, повышение эффективности местного самоуправления и реализации молодежной политики"</t>
  </si>
  <si>
    <t>1300000000</t>
  </si>
  <si>
    <t>Подпрограмма "Развитие системы информирования населения о деятельности органов местного самоуправления Московской области, создание доступной современной медиасреды"</t>
  </si>
  <si>
    <t>1310000000</t>
  </si>
  <si>
    <t>Подпрограмма "Молодежь Подмосковья"</t>
  </si>
  <si>
    <t>1340000000</t>
  </si>
  <si>
    <t>1350000000</t>
  </si>
  <si>
    <t>Подпрограмма "Развитие туризма в Московской области"</t>
  </si>
  <si>
    <t>1360000000</t>
  </si>
  <si>
    <t>Муниципальная программа "Развитие и функционирование дорожно-транспортного комплекса"</t>
  </si>
  <si>
    <t>1400000000</t>
  </si>
  <si>
    <t>Подпрограмма "Пассажирский транспорт общего пользования"</t>
  </si>
  <si>
    <t>1410000000</t>
  </si>
  <si>
    <t>Подпрограмма "Дороги Подмосковья"</t>
  </si>
  <si>
    <t>1420000000</t>
  </si>
  <si>
    <t>Муниципальная программа "Цифровое муниципальное образование"</t>
  </si>
  <si>
    <t>1500000000</t>
  </si>
  <si>
    <t>Подпрограмма "Снижение административных барьеров, повышение качества и доступности предоставления государственных и муниципальных услуг, в том числе на базе многофункциональных центров предоставления государственных и муниципальных услуг"</t>
  </si>
  <si>
    <t>1510000000</t>
  </si>
  <si>
    <t>Подпрограмма "Развитие информационной и технологической инфраструктуры экосистемы цифровой экономики муниципального образования Московской области"</t>
  </si>
  <si>
    <t>1520000000</t>
  </si>
  <si>
    <t>Муниципальная программа "Архитектура и градостроительство"</t>
  </si>
  <si>
    <t>1600000000</t>
  </si>
  <si>
    <t>Подпрограмма "Реализация политики пространственного развития"</t>
  </si>
  <si>
    <t>1620000000</t>
  </si>
  <si>
    <t>Муниципальная программа "Формирование современной комфортной городской среды"</t>
  </si>
  <si>
    <t>1700000000</t>
  </si>
  <si>
    <t>Подпрограмма "Комфортная городская среда"</t>
  </si>
  <si>
    <t>1710000000</t>
  </si>
  <si>
    <t>Подпрограмма "Благоустройство территорий"</t>
  </si>
  <si>
    <t>1720000000</t>
  </si>
  <si>
    <t>Подпрограмма "Создание условий для обеспечения комфортного проживания жителей в многоквартирных домах Московской области"</t>
  </si>
  <si>
    <t>1730000000</t>
  </si>
  <si>
    <t>Муниципальная программа "Строительство объектов социальной инфраструктуры"</t>
  </si>
  <si>
    <t>1800000000</t>
  </si>
  <si>
    <t>Подпрограмма "Строительство (реконструкция) объектов образования"</t>
  </si>
  <si>
    <t>1830000000</t>
  </si>
  <si>
    <t>1870000000</t>
  </si>
  <si>
    <t>Муниципальная программа "Переселение граждан из аварийного жилищного фонда"</t>
  </si>
  <si>
    <t>1900000000</t>
  </si>
  <si>
    <t>Подпрограмма "Обеспечение мероприятий по переселению граждан из аварийного жилищного фонда в Московской области"</t>
  </si>
  <si>
    <t>1920000000</t>
  </si>
  <si>
    <t>Руководство и управление в сфере установленных функций органов местного самоуправления</t>
  </si>
  <si>
    <t>9500000000</t>
  </si>
  <si>
    <t>Непрограммные расходы</t>
  </si>
  <si>
    <t>9900000000</t>
  </si>
  <si>
    <t>№ п/п</t>
  </si>
  <si>
    <t>Наименование муниципальной программы (подпрограммы)</t>
  </si>
  <si>
    <t>Сводная бюджетная роспись, тыс. рублей</t>
  </si>
  <si>
    <t>тыс. рублей</t>
  </si>
  <si>
    <t>% сводной бюджетной росписи</t>
  </si>
  <si>
    <t>2.2</t>
  </si>
  <si>
    <t>2.3</t>
  </si>
  <si>
    <t>2.4</t>
  </si>
  <si>
    <t>2.5</t>
  </si>
  <si>
    <t>3</t>
  </si>
  <si>
    <t>3.1</t>
  </si>
  <si>
    <t>3.2</t>
  </si>
  <si>
    <t>3.3</t>
  </si>
  <si>
    <t>3.4</t>
  </si>
  <si>
    <t>4</t>
  </si>
  <si>
    <t>4.1</t>
  </si>
  <si>
    <t>4.2</t>
  </si>
  <si>
    <t>4.3</t>
  </si>
  <si>
    <t>5</t>
  </si>
  <si>
    <t>5.1</t>
  </si>
  <si>
    <t>5.2</t>
  </si>
  <si>
    <t>6</t>
  </si>
  <si>
    <t>6.1</t>
  </si>
  <si>
    <t>6.2</t>
  </si>
  <si>
    <t>6.3</t>
  </si>
  <si>
    <t>6.4</t>
  </si>
  <si>
    <t>7</t>
  </si>
  <si>
    <t>7.1</t>
  </si>
  <si>
    <t>7.2</t>
  </si>
  <si>
    <t>7.3</t>
  </si>
  <si>
    <t>8</t>
  </si>
  <si>
    <t>8.1</t>
  </si>
  <si>
    <t>8.2</t>
  </si>
  <si>
    <t>8.3</t>
  </si>
  <si>
    <t>8.4</t>
  </si>
  <si>
    <t>8.5</t>
  </si>
  <si>
    <t>8.6</t>
  </si>
  <si>
    <t>9</t>
  </si>
  <si>
    <t>9.1</t>
  </si>
  <si>
    <t>9.2</t>
  </si>
  <si>
    <t>9.3</t>
  </si>
  <si>
    <t>9.4</t>
  </si>
  <si>
    <t>10</t>
  </si>
  <si>
    <t>10.1</t>
  </si>
  <si>
    <t>10.2</t>
  </si>
  <si>
    <t>10.3</t>
  </si>
  <si>
    <t>10.4</t>
  </si>
  <si>
    <t>11</t>
  </si>
  <si>
    <t>11.1</t>
  </si>
  <si>
    <t>11.2</t>
  </si>
  <si>
    <t>11.3</t>
  </si>
  <si>
    <t>12</t>
  </si>
  <si>
    <t>12.1</t>
  </si>
  <si>
    <t>12.2</t>
  </si>
  <si>
    <t>12.3</t>
  </si>
  <si>
    <t>12.4</t>
  </si>
  <si>
    <t>13</t>
  </si>
  <si>
    <t>13.1</t>
  </si>
  <si>
    <t>13.2</t>
  </si>
  <si>
    <t>13.3</t>
  </si>
  <si>
    <t>13.4</t>
  </si>
  <si>
    <t>14</t>
  </si>
  <si>
    <t>14.1</t>
  </si>
  <si>
    <t>14.2</t>
  </si>
  <si>
    <t>15</t>
  </si>
  <si>
    <t>15.1</t>
  </si>
  <si>
    <t>15.2</t>
  </si>
  <si>
    <t>16</t>
  </si>
  <si>
    <t>16.1</t>
  </si>
  <si>
    <t>17</t>
  </si>
  <si>
    <t>17.1</t>
  </si>
  <si>
    <t>17.2</t>
  </si>
  <si>
    <t>17.3</t>
  </si>
  <si>
    <t>18</t>
  </si>
  <si>
    <t>18.1</t>
  </si>
  <si>
    <t>18.2</t>
  </si>
  <si>
    <t>19</t>
  </si>
  <si>
    <t>19.1</t>
  </si>
  <si>
    <t>20</t>
  </si>
  <si>
    <t>21</t>
  </si>
  <si>
    <t>5.3</t>
  </si>
  <si>
    <t>Подпрограмма "Подготовка спортивного резерва"</t>
  </si>
  <si>
    <t>Подпрограмма "Эффективное местное самоуправление Московской области"</t>
  </si>
  <si>
    <t>1330000000</t>
  </si>
  <si>
    <t>1.1</t>
  </si>
  <si>
    <t>2.1</t>
  </si>
  <si>
    <t>13.5</t>
  </si>
  <si>
    <t>Итого</t>
  </si>
  <si>
    <t>0530000000</t>
  </si>
  <si>
    <t xml:space="preserve">Сведения об исполнении бюджета городского округа Истра Московской области по муниципальным 
                                   программам за 9 месяцев  2020 года 
</t>
  </si>
</sst>
</file>

<file path=xl/styles.xml><?xml version="1.0" encoding="utf-8"?>
<styleSheet xmlns="http://schemas.openxmlformats.org/spreadsheetml/2006/main">
  <numFmts count="1">
    <numFmt numFmtId="164" formatCode="0.0"/>
  </numFmts>
  <fonts count="9">
    <font>
      <sz val="11"/>
      <color indexed="8"/>
      <name val="Calibri"/>
      <family val="2"/>
      <scheme val="minor"/>
    </font>
    <font>
      <b/>
      <sz val="8"/>
      <color rgb="FF000000"/>
      <name val="Arial"/>
    </font>
    <font>
      <sz val="8"/>
      <color rgb="FF000000"/>
      <name val="Arial"/>
    </font>
    <font>
      <b/>
      <sz val="10"/>
      <color rgb="FF000000"/>
      <name val="Arial"/>
    </font>
    <font>
      <b/>
      <sz val="11"/>
      <color indexed="8"/>
      <name val="Calibri"/>
      <family val="2"/>
      <charset val="204"/>
      <scheme val="minor"/>
    </font>
    <font>
      <b/>
      <sz val="8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sz val="8"/>
      <color indexed="8"/>
      <name val="Calibri"/>
      <family val="2"/>
      <scheme val="minor"/>
    </font>
    <font>
      <b/>
      <sz val="8"/>
      <color indexed="8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</patternFill>
    </fill>
  </fills>
  <borders count="3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/>
      <diagonal/>
    </border>
    <border>
      <left style="medium">
        <color auto="1"/>
      </left>
      <right style="thin">
        <color indexed="64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indexed="64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</borders>
  <cellStyleXfs count="1">
    <xf numFmtId="0" fontId="0" fillId="0" borderId="0"/>
  </cellStyleXfs>
  <cellXfs count="58">
    <xf numFmtId="0" fontId="0" fillId="0" borderId="0" xfId="0"/>
    <xf numFmtId="49" fontId="1" fillId="2" borderId="1" xfId="0" applyNumberFormat="1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/>
    </xf>
    <xf numFmtId="0" fontId="2" fillId="0" borderId="2" xfId="0" applyNumberFormat="1" applyFont="1" applyBorder="1" applyAlignment="1">
      <alignment horizontal="center"/>
    </xf>
    <xf numFmtId="49" fontId="1" fillId="2" borderId="11" xfId="0" applyNumberFormat="1" applyFont="1" applyFill="1" applyBorder="1" applyAlignment="1">
      <alignment horizontal="center" vertical="center"/>
    </xf>
    <xf numFmtId="0" fontId="0" fillId="0" borderId="5" xfId="0" applyBorder="1"/>
    <xf numFmtId="0" fontId="2" fillId="0" borderId="20" xfId="0" applyNumberFormat="1" applyFont="1" applyBorder="1" applyAlignment="1">
      <alignment horizontal="center"/>
    </xf>
    <xf numFmtId="0" fontId="4" fillId="0" borderId="0" xfId="0" applyFont="1" applyAlignment="1">
      <alignment horizontal="center"/>
    </xf>
    <xf numFmtId="0" fontId="5" fillId="0" borderId="5" xfId="0" applyNumberFormat="1" applyFont="1" applyBorder="1" applyAlignment="1">
      <alignment horizontal="center" vertical="center" wrapText="1"/>
    </xf>
    <xf numFmtId="0" fontId="5" fillId="0" borderId="14" xfId="0" applyNumberFormat="1" applyFont="1" applyBorder="1" applyAlignment="1">
      <alignment horizontal="center" vertical="center" wrapText="1"/>
    </xf>
    <xf numFmtId="49" fontId="7" fillId="0" borderId="26" xfId="0" applyNumberFormat="1" applyFont="1" applyBorder="1" applyAlignment="1">
      <alignment horizontal="right"/>
    </xf>
    <xf numFmtId="49" fontId="7" fillId="0" borderId="27" xfId="0" applyNumberFormat="1" applyFont="1" applyBorder="1" applyAlignment="1">
      <alignment horizontal="right"/>
    </xf>
    <xf numFmtId="0" fontId="7" fillId="0" borderId="27" xfId="0" applyFont="1" applyBorder="1" applyAlignment="1">
      <alignment horizontal="right"/>
    </xf>
    <xf numFmtId="49" fontId="7" fillId="0" borderId="28" xfId="0" applyNumberFormat="1" applyFont="1" applyBorder="1" applyAlignment="1">
      <alignment horizontal="right"/>
    </xf>
    <xf numFmtId="164" fontId="6" fillId="2" borderId="24" xfId="0" applyNumberFormat="1" applyFont="1" applyFill="1" applyBorder="1" applyAlignment="1">
      <alignment vertical="center"/>
    </xf>
    <xf numFmtId="3" fontId="1" fillId="2" borderId="25" xfId="0" applyNumberFormat="1" applyFont="1" applyFill="1" applyBorder="1" applyAlignment="1">
      <alignment vertical="center"/>
    </xf>
    <xf numFmtId="3" fontId="1" fillId="2" borderId="15" xfId="0" applyNumberFormat="1" applyFont="1" applyFill="1" applyBorder="1" applyAlignment="1">
      <alignment vertical="center"/>
    </xf>
    <xf numFmtId="4" fontId="1" fillId="2" borderId="23" xfId="0" applyNumberFormat="1" applyFont="1" applyFill="1" applyBorder="1" applyAlignment="1">
      <alignment horizontal="right" vertical="center"/>
    </xf>
    <xf numFmtId="4" fontId="1" fillId="2" borderId="11" xfId="0" applyNumberFormat="1" applyFont="1" applyFill="1" applyBorder="1" applyAlignment="1">
      <alignment vertical="center"/>
    </xf>
    <xf numFmtId="4" fontId="2" fillId="2" borderId="22" xfId="0" applyNumberFormat="1" applyFont="1" applyFill="1" applyBorder="1" applyAlignment="1">
      <alignment horizontal="right" vertical="center"/>
    </xf>
    <xf numFmtId="4" fontId="2" fillId="2" borderId="1" xfId="0" applyNumberFormat="1" applyFont="1" applyFill="1" applyBorder="1" applyAlignment="1">
      <alignment vertical="center"/>
    </xf>
    <xf numFmtId="4" fontId="1" fillId="2" borderId="22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vertical="center"/>
    </xf>
    <xf numFmtId="4" fontId="1" fillId="0" borderId="10" xfId="0" applyNumberFormat="1" applyFont="1" applyBorder="1" applyAlignment="1">
      <alignment horizontal="right" vertical="center"/>
    </xf>
    <xf numFmtId="4" fontId="1" fillId="0" borderId="12" xfId="0" applyNumberFormat="1" applyFont="1" applyBorder="1" applyAlignment="1">
      <alignment vertical="center"/>
    </xf>
    <xf numFmtId="164" fontId="1" fillId="2" borderId="16" xfId="0" applyNumberFormat="1" applyFont="1" applyFill="1" applyBorder="1" applyAlignment="1">
      <alignment vertical="center"/>
    </xf>
    <xf numFmtId="164" fontId="1" fillId="2" borderId="24" xfId="0" applyNumberFormat="1" applyFont="1" applyFill="1" applyBorder="1" applyAlignment="1">
      <alignment vertical="center"/>
    </xf>
    <xf numFmtId="49" fontId="6" fillId="2" borderId="1" xfId="0" applyNumberFormat="1" applyFont="1" applyFill="1" applyBorder="1" applyAlignment="1">
      <alignment horizontal="center" vertical="center"/>
    </xf>
    <xf numFmtId="4" fontId="0" fillId="0" borderId="0" xfId="0" applyNumberFormat="1"/>
    <xf numFmtId="4" fontId="6" fillId="2" borderId="1" xfId="0" applyNumberFormat="1" applyFont="1" applyFill="1" applyBorder="1" applyAlignment="1">
      <alignment vertical="center"/>
    </xf>
    <xf numFmtId="49" fontId="1" fillId="2" borderId="22" xfId="0" applyNumberFormat="1" applyFont="1" applyFill="1" applyBorder="1" applyAlignment="1">
      <alignment horizontal="center" vertical="center"/>
    </xf>
    <xf numFmtId="4" fontId="1" fillId="2" borderId="6" xfId="0" applyNumberFormat="1" applyFont="1" applyFill="1" applyBorder="1" applyAlignment="1">
      <alignment vertical="center"/>
    </xf>
    <xf numFmtId="4" fontId="1" fillId="2" borderId="1" xfId="0" applyNumberFormat="1" applyFont="1" applyFill="1" applyBorder="1" applyAlignment="1">
      <alignment horizontal="right" vertical="center"/>
    </xf>
    <xf numFmtId="0" fontId="1" fillId="2" borderId="7" xfId="0" applyNumberFormat="1" applyFont="1" applyFill="1" applyBorder="1" applyAlignment="1">
      <alignment horizontal="left" vertical="center" wrapText="1"/>
    </xf>
    <xf numFmtId="0" fontId="2" fillId="2" borderId="6" xfId="0" applyNumberFormat="1" applyFont="1" applyFill="1" applyBorder="1" applyAlignment="1">
      <alignment horizontal="left" vertical="center" wrapText="1"/>
    </xf>
    <xf numFmtId="0" fontId="2" fillId="2" borderId="3" xfId="0" applyNumberFormat="1" applyFont="1" applyFill="1" applyBorder="1" applyAlignment="1">
      <alignment horizontal="left" vertical="center" wrapText="1"/>
    </xf>
    <xf numFmtId="0" fontId="6" fillId="2" borderId="6" xfId="0" applyNumberFormat="1" applyFont="1" applyFill="1" applyBorder="1" applyAlignment="1">
      <alignment horizontal="left" vertical="center" wrapText="1"/>
    </xf>
    <xf numFmtId="0" fontId="1" fillId="0" borderId="14" xfId="0" applyNumberFormat="1" applyFont="1" applyBorder="1" applyAlignment="1">
      <alignment horizontal="center" vertical="center" wrapText="1"/>
    </xf>
    <xf numFmtId="0" fontId="1" fillId="0" borderId="18" xfId="0" applyNumberFormat="1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/>
    </xf>
    <xf numFmtId="0" fontId="1" fillId="2" borderId="22" xfId="0" applyNumberFormat="1" applyFont="1" applyFill="1" applyBorder="1" applyAlignment="1">
      <alignment horizontal="left" vertical="center" wrapText="1"/>
    </xf>
    <xf numFmtId="0" fontId="1" fillId="2" borderId="29" xfId="0" applyNumberFormat="1" applyFont="1" applyFill="1" applyBorder="1" applyAlignment="1">
      <alignment horizontal="left" vertical="center" wrapText="1"/>
    </xf>
    <xf numFmtId="0" fontId="3" fillId="0" borderId="2" xfId="0" applyNumberFormat="1" applyFont="1" applyBorder="1" applyAlignment="1">
      <alignment horizontal="center" wrapText="1"/>
    </xf>
    <xf numFmtId="0" fontId="1" fillId="2" borderId="9" xfId="0" applyNumberFormat="1" applyFont="1" applyFill="1" applyBorder="1" applyAlignment="1">
      <alignment horizontal="left" vertical="center"/>
    </xf>
    <xf numFmtId="0" fontId="1" fillId="2" borderId="12" xfId="0" applyNumberFormat="1" applyFont="1" applyFill="1" applyBorder="1" applyAlignment="1">
      <alignment horizontal="left" vertical="center"/>
    </xf>
    <xf numFmtId="0" fontId="8" fillId="0" borderId="4" xfId="0" applyFont="1" applyBorder="1" applyAlignment="1">
      <alignment horizontal="center" vertical="center"/>
    </xf>
    <xf numFmtId="0" fontId="8" fillId="0" borderId="17" xfId="0" applyFont="1" applyBorder="1" applyAlignment="1">
      <alignment horizontal="center" vertical="center"/>
    </xf>
    <xf numFmtId="0" fontId="5" fillId="2" borderId="13" xfId="0" applyNumberFormat="1" applyFont="1" applyFill="1" applyBorder="1" applyAlignment="1">
      <alignment horizontal="center" vertical="center" wrapText="1"/>
    </xf>
    <xf numFmtId="0" fontId="1" fillId="2" borderId="8" xfId="0" applyNumberFormat="1" applyFont="1" applyFill="1" applyBorder="1" applyAlignment="1">
      <alignment horizontal="center" vertical="center" wrapText="1"/>
    </xf>
    <xf numFmtId="0" fontId="1" fillId="2" borderId="18" xfId="0" applyNumberFormat="1" applyFont="1" applyFill="1" applyBorder="1" applyAlignment="1">
      <alignment horizontal="center" vertical="center" wrapText="1"/>
    </xf>
    <xf numFmtId="0" fontId="1" fillId="2" borderId="19" xfId="0" applyNumberFormat="1" applyFont="1" applyFill="1" applyBorder="1" applyAlignment="1">
      <alignment horizontal="center" vertical="center" wrapText="1"/>
    </xf>
    <xf numFmtId="0" fontId="1" fillId="2" borderId="20" xfId="0" applyNumberFormat="1" applyFont="1" applyFill="1" applyBorder="1" applyAlignment="1">
      <alignment horizontal="center" vertical="center" wrapText="1"/>
    </xf>
    <xf numFmtId="0" fontId="1" fillId="2" borderId="21" xfId="0" applyNumberFormat="1" applyFont="1" applyFill="1" applyBorder="1" applyAlignment="1">
      <alignment horizontal="center" vertical="center" wrapText="1"/>
    </xf>
    <xf numFmtId="0" fontId="1" fillId="0" borderId="13" xfId="0" applyNumberFormat="1" applyFont="1" applyBorder="1" applyAlignment="1">
      <alignment horizontal="center" vertical="center" wrapText="1"/>
    </xf>
    <xf numFmtId="0" fontId="1" fillId="0" borderId="19" xfId="0" applyNumberFormat="1" applyFont="1" applyBorder="1" applyAlignment="1">
      <alignment horizontal="center" vertical="center" wrapText="1"/>
    </xf>
    <xf numFmtId="0" fontId="5" fillId="0" borderId="13" xfId="0" applyNumberFormat="1" applyFont="1" applyBorder="1" applyAlignment="1">
      <alignment horizontal="center" vertical="center" wrapText="1"/>
    </xf>
    <xf numFmtId="0" fontId="1" fillId="2" borderId="23" xfId="0" applyNumberFormat="1" applyFont="1" applyFill="1" applyBorder="1" applyAlignment="1">
      <alignment horizontal="left" vertical="center" wrapText="1"/>
    </xf>
    <xf numFmtId="0" fontId="1" fillId="2" borderId="30" xfId="0" applyNumberFormat="1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87"/>
  <sheetViews>
    <sheetView tabSelected="1" topLeftCell="A19" zoomScaleNormal="100" workbookViewId="0">
      <selection activeCell="G96" sqref="G96"/>
    </sheetView>
  </sheetViews>
  <sheetFormatPr defaultRowHeight="15"/>
  <cols>
    <col min="1" max="1" width="6.140625" customWidth="1"/>
    <col min="2" max="2" width="5.42578125" customWidth="1"/>
    <col min="3" max="3" width="6.85546875" customWidth="1"/>
    <col min="4" max="8" width="9.140625" customWidth="1"/>
    <col min="9" max="9" width="1.85546875" customWidth="1"/>
    <col min="10" max="10" width="11" customWidth="1"/>
    <col min="11" max="11" width="12.7109375" customWidth="1"/>
    <col min="12" max="12" width="13.28515625" customWidth="1"/>
    <col min="13" max="13" width="13.42578125" customWidth="1"/>
    <col min="14" max="14" width="2" customWidth="1"/>
    <col min="16" max="16" width="11.42578125" bestFit="1" customWidth="1"/>
  </cols>
  <sheetData>
    <row r="1" spans="1:16">
      <c r="M1" s="7"/>
    </row>
    <row r="2" spans="1:16" ht="48" customHeight="1">
      <c r="A2" s="42" t="s">
        <v>245</v>
      </c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</row>
    <row r="3" spans="1:16" ht="15.75" thickBot="1">
      <c r="B3" s="3"/>
      <c r="C3" s="39"/>
      <c r="D3" s="39"/>
      <c r="E3" s="39"/>
      <c r="F3" s="39"/>
      <c r="G3" s="39"/>
      <c r="H3" s="39"/>
      <c r="I3" s="39"/>
      <c r="J3" s="3"/>
      <c r="K3" s="6"/>
      <c r="L3" s="6"/>
      <c r="M3" s="3"/>
    </row>
    <row r="4" spans="1:16" ht="15" customHeight="1" thickBot="1">
      <c r="A4" s="45" t="s">
        <v>156</v>
      </c>
      <c r="B4" s="47" t="s">
        <v>157</v>
      </c>
      <c r="C4" s="48"/>
      <c r="D4" s="48"/>
      <c r="E4" s="48"/>
      <c r="F4" s="48"/>
      <c r="G4" s="48"/>
      <c r="H4" s="48"/>
      <c r="I4" s="49"/>
      <c r="J4" s="53" t="s">
        <v>0</v>
      </c>
      <c r="K4" s="55" t="s">
        <v>158</v>
      </c>
      <c r="L4" s="37" t="s">
        <v>1</v>
      </c>
      <c r="M4" s="38"/>
    </row>
    <row r="5" spans="1:16" ht="43.9" customHeight="1" thickBot="1">
      <c r="A5" s="46"/>
      <c r="B5" s="50"/>
      <c r="C5" s="51"/>
      <c r="D5" s="51"/>
      <c r="E5" s="51"/>
      <c r="F5" s="51"/>
      <c r="G5" s="51"/>
      <c r="H5" s="51"/>
      <c r="I5" s="52"/>
      <c r="J5" s="54"/>
      <c r="K5" s="54"/>
      <c r="L5" s="9" t="s">
        <v>159</v>
      </c>
      <c r="M5" s="8" t="s">
        <v>160</v>
      </c>
    </row>
    <row r="6" spans="1:16" ht="15" customHeight="1">
      <c r="A6" s="10">
        <v>1</v>
      </c>
      <c r="B6" s="56" t="s">
        <v>2</v>
      </c>
      <c r="C6" s="57"/>
      <c r="D6" s="57"/>
      <c r="E6" s="57"/>
      <c r="F6" s="57"/>
      <c r="G6" s="57"/>
      <c r="H6" s="57"/>
      <c r="I6" s="57"/>
      <c r="J6" s="4" t="s">
        <v>3</v>
      </c>
      <c r="K6" s="17">
        <f>K7</f>
        <v>3000</v>
      </c>
      <c r="L6" s="18">
        <f>L7</f>
        <v>2190</v>
      </c>
      <c r="M6" s="25">
        <f>SUM(L6*100)/K6</f>
        <v>73</v>
      </c>
    </row>
    <row r="7" spans="1:16" ht="23.25" customHeight="1">
      <c r="A7" s="11" t="s">
        <v>240</v>
      </c>
      <c r="B7" s="34" t="s">
        <v>4</v>
      </c>
      <c r="C7" s="35"/>
      <c r="D7" s="35"/>
      <c r="E7" s="35"/>
      <c r="F7" s="35"/>
      <c r="G7" s="35"/>
      <c r="H7" s="35"/>
      <c r="I7" s="35"/>
      <c r="J7" s="2" t="s">
        <v>5</v>
      </c>
      <c r="K7" s="19">
        <v>3000</v>
      </c>
      <c r="L7" s="20">
        <v>2190</v>
      </c>
      <c r="M7" s="14">
        <f>SUM(L7*100)/K7</f>
        <v>73</v>
      </c>
    </row>
    <row r="8" spans="1:16" ht="15" customHeight="1">
      <c r="A8" s="12">
        <v>2</v>
      </c>
      <c r="B8" s="40" t="s">
        <v>6</v>
      </c>
      <c r="C8" s="41"/>
      <c r="D8" s="41"/>
      <c r="E8" s="41"/>
      <c r="F8" s="41"/>
      <c r="G8" s="41"/>
      <c r="H8" s="41"/>
      <c r="I8" s="41"/>
      <c r="J8" s="1" t="s">
        <v>7</v>
      </c>
      <c r="K8" s="21">
        <f>SUM(K9:K13)</f>
        <v>469691.95800000004</v>
      </c>
      <c r="L8" s="22">
        <f>SUM(L9:L13)</f>
        <v>336668.41596000001</v>
      </c>
      <c r="M8" s="26">
        <f t="shared" ref="M8:M72" si="0">SUM(L8*100)/K8</f>
        <v>71.678556599855597</v>
      </c>
    </row>
    <row r="9" spans="1:16" ht="23.25" customHeight="1">
      <c r="A9" s="11" t="s">
        <v>241</v>
      </c>
      <c r="B9" s="34" t="s">
        <v>8</v>
      </c>
      <c r="C9" s="35"/>
      <c r="D9" s="35"/>
      <c r="E9" s="35"/>
      <c r="F9" s="35"/>
      <c r="G9" s="35"/>
      <c r="H9" s="35"/>
      <c r="I9" s="35"/>
      <c r="J9" s="2" t="s">
        <v>9</v>
      </c>
      <c r="K9" s="19">
        <v>29140.620999999999</v>
      </c>
      <c r="L9" s="20">
        <v>23689.985000000001</v>
      </c>
      <c r="M9" s="14">
        <f t="shared" si="0"/>
        <v>81.295402043765648</v>
      </c>
    </row>
    <row r="10" spans="1:16" ht="15" customHeight="1">
      <c r="A10" s="11" t="s">
        <v>161</v>
      </c>
      <c r="B10" s="34" t="s">
        <v>10</v>
      </c>
      <c r="C10" s="35"/>
      <c r="D10" s="35"/>
      <c r="E10" s="35"/>
      <c r="F10" s="35"/>
      <c r="G10" s="35"/>
      <c r="H10" s="35"/>
      <c r="I10" s="35"/>
      <c r="J10" s="2" t="s">
        <v>11</v>
      </c>
      <c r="K10" s="19">
        <v>74714.899999999994</v>
      </c>
      <c r="L10" s="20">
        <v>50581.896670000002</v>
      </c>
      <c r="M10" s="14">
        <f t="shared" si="0"/>
        <v>67.699878698894068</v>
      </c>
    </row>
    <row r="11" spans="1:16" ht="23.25" customHeight="1">
      <c r="A11" s="11" t="s">
        <v>162</v>
      </c>
      <c r="B11" s="34" t="s">
        <v>12</v>
      </c>
      <c r="C11" s="35"/>
      <c r="D11" s="35"/>
      <c r="E11" s="35"/>
      <c r="F11" s="35"/>
      <c r="G11" s="35"/>
      <c r="H11" s="35"/>
      <c r="I11" s="35"/>
      <c r="J11" s="2" t="s">
        <v>13</v>
      </c>
      <c r="K11" s="19">
        <v>353026.03700000001</v>
      </c>
      <c r="L11" s="20">
        <v>254480.81236000001</v>
      </c>
      <c r="M11" s="14">
        <f t="shared" si="0"/>
        <v>72.085564714310294</v>
      </c>
    </row>
    <row r="12" spans="1:16" ht="15" customHeight="1">
      <c r="A12" s="11" t="s">
        <v>163</v>
      </c>
      <c r="B12" s="34" t="s">
        <v>14</v>
      </c>
      <c r="C12" s="35"/>
      <c r="D12" s="35"/>
      <c r="E12" s="35"/>
      <c r="F12" s="35"/>
      <c r="G12" s="35"/>
      <c r="H12" s="35"/>
      <c r="I12" s="35"/>
      <c r="J12" s="2" t="s">
        <v>15</v>
      </c>
      <c r="K12" s="19">
        <v>5325</v>
      </c>
      <c r="L12" s="20">
        <v>3419.38618</v>
      </c>
      <c r="M12" s="14">
        <f t="shared" si="0"/>
        <v>64.213824976525828</v>
      </c>
    </row>
    <row r="13" spans="1:16" ht="15" customHeight="1">
      <c r="A13" s="11" t="s">
        <v>164</v>
      </c>
      <c r="B13" s="34" t="s">
        <v>16</v>
      </c>
      <c r="C13" s="35"/>
      <c r="D13" s="35"/>
      <c r="E13" s="35"/>
      <c r="F13" s="35"/>
      <c r="G13" s="35"/>
      <c r="H13" s="35"/>
      <c r="I13" s="35"/>
      <c r="J13" s="2" t="s">
        <v>17</v>
      </c>
      <c r="K13" s="19">
        <v>7485.4</v>
      </c>
      <c r="L13" s="20">
        <v>4496.3357500000002</v>
      </c>
      <c r="M13" s="14">
        <f t="shared" si="0"/>
        <v>60.06807585432977</v>
      </c>
    </row>
    <row r="14" spans="1:16" ht="15" customHeight="1">
      <c r="A14" s="11" t="s">
        <v>165</v>
      </c>
      <c r="B14" s="33" t="s">
        <v>18</v>
      </c>
      <c r="C14" s="33"/>
      <c r="D14" s="33"/>
      <c r="E14" s="33"/>
      <c r="F14" s="33"/>
      <c r="G14" s="33"/>
      <c r="H14" s="33"/>
      <c r="I14" s="33"/>
      <c r="J14" s="1" t="s">
        <v>19</v>
      </c>
      <c r="K14" s="21">
        <f>SUM(K15:K18)</f>
        <v>3692049.5057700002</v>
      </c>
      <c r="L14" s="22">
        <f>SUM(L15:L18)</f>
        <v>2565322.3142900001</v>
      </c>
      <c r="M14" s="26">
        <f t="shared" si="0"/>
        <v>69.482337934008441</v>
      </c>
    </row>
    <row r="15" spans="1:16" ht="15" customHeight="1">
      <c r="A15" s="11" t="s">
        <v>166</v>
      </c>
      <c r="B15" s="34" t="s">
        <v>20</v>
      </c>
      <c r="C15" s="35"/>
      <c r="D15" s="35"/>
      <c r="E15" s="35"/>
      <c r="F15" s="35"/>
      <c r="G15" s="35"/>
      <c r="H15" s="35"/>
      <c r="I15" s="35"/>
      <c r="J15" s="2" t="s">
        <v>21</v>
      </c>
      <c r="K15" s="19">
        <v>1456699.68942</v>
      </c>
      <c r="L15" s="20">
        <v>1027911.69466</v>
      </c>
      <c r="M15" s="14">
        <f>SUM(L15*100)/K15</f>
        <v>70.564420527148854</v>
      </c>
      <c r="P15" s="28"/>
    </row>
    <row r="16" spans="1:16" ht="15" customHeight="1">
      <c r="A16" s="11" t="s">
        <v>167</v>
      </c>
      <c r="B16" s="34" t="s">
        <v>22</v>
      </c>
      <c r="C16" s="35"/>
      <c r="D16" s="35"/>
      <c r="E16" s="35"/>
      <c r="F16" s="35"/>
      <c r="G16" s="35"/>
      <c r="H16" s="35"/>
      <c r="I16" s="35"/>
      <c r="J16" s="2" t="s">
        <v>23</v>
      </c>
      <c r="K16" s="19">
        <v>1940365.2064499999</v>
      </c>
      <c r="L16" s="20">
        <v>1320365.4493100001</v>
      </c>
      <c r="M16" s="14">
        <f t="shared" si="0"/>
        <v>68.047264758250222</v>
      </c>
    </row>
    <row r="17" spans="1:13" ht="23.25" customHeight="1">
      <c r="A17" s="11" t="s">
        <v>168</v>
      </c>
      <c r="B17" s="34" t="s">
        <v>24</v>
      </c>
      <c r="C17" s="35"/>
      <c r="D17" s="35"/>
      <c r="E17" s="35"/>
      <c r="F17" s="35"/>
      <c r="G17" s="35"/>
      <c r="H17" s="35"/>
      <c r="I17" s="35"/>
      <c r="J17" s="2" t="s">
        <v>25</v>
      </c>
      <c r="K17" s="19">
        <v>284293.51990000001</v>
      </c>
      <c r="L17" s="20">
        <v>211003.04524000001</v>
      </c>
      <c r="M17" s="14">
        <f t="shared" si="0"/>
        <v>74.220138860083807</v>
      </c>
    </row>
    <row r="18" spans="1:13" ht="15" customHeight="1">
      <c r="A18" s="11" t="s">
        <v>169</v>
      </c>
      <c r="B18" s="34" t="s">
        <v>26</v>
      </c>
      <c r="C18" s="35"/>
      <c r="D18" s="35"/>
      <c r="E18" s="35"/>
      <c r="F18" s="35"/>
      <c r="G18" s="35"/>
      <c r="H18" s="35"/>
      <c r="I18" s="35"/>
      <c r="J18" s="2" t="s">
        <v>27</v>
      </c>
      <c r="K18" s="19">
        <v>10691.09</v>
      </c>
      <c r="L18" s="20">
        <v>6042.1250799999998</v>
      </c>
      <c r="M18" s="14">
        <f t="shared" si="0"/>
        <v>56.515519745881853</v>
      </c>
    </row>
    <row r="19" spans="1:13" ht="15" customHeight="1">
      <c r="A19" s="11" t="s">
        <v>170</v>
      </c>
      <c r="B19" s="33" t="s">
        <v>28</v>
      </c>
      <c r="C19" s="33"/>
      <c r="D19" s="33"/>
      <c r="E19" s="33"/>
      <c r="F19" s="33"/>
      <c r="G19" s="33"/>
      <c r="H19" s="33"/>
      <c r="I19" s="33"/>
      <c r="J19" s="1" t="s">
        <v>29</v>
      </c>
      <c r="K19" s="21">
        <f>SUM(K20:K22)</f>
        <v>80907.820000000007</v>
      </c>
      <c r="L19" s="22">
        <f>SUM(L20:L22)</f>
        <v>51026.903969999999</v>
      </c>
      <c r="M19" s="26">
        <f t="shared" si="0"/>
        <v>63.067950625786224</v>
      </c>
    </row>
    <row r="20" spans="1:13" ht="15" customHeight="1">
      <c r="A20" s="11" t="s">
        <v>171</v>
      </c>
      <c r="B20" s="34" t="s">
        <v>30</v>
      </c>
      <c r="C20" s="35"/>
      <c r="D20" s="35"/>
      <c r="E20" s="35"/>
      <c r="F20" s="35"/>
      <c r="G20" s="35"/>
      <c r="H20" s="35"/>
      <c r="I20" s="35"/>
      <c r="J20" s="2" t="s">
        <v>31</v>
      </c>
      <c r="K20" s="19">
        <v>60323.72</v>
      </c>
      <c r="L20" s="20">
        <v>43177.826970000002</v>
      </c>
      <c r="M20" s="14">
        <f t="shared" si="0"/>
        <v>71.576863910249571</v>
      </c>
    </row>
    <row r="21" spans="1:13" ht="15" customHeight="1">
      <c r="A21" s="11" t="s">
        <v>172</v>
      </c>
      <c r="B21" s="34" t="s">
        <v>32</v>
      </c>
      <c r="C21" s="35"/>
      <c r="D21" s="35"/>
      <c r="E21" s="35"/>
      <c r="F21" s="35"/>
      <c r="G21" s="35"/>
      <c r="H21" s="35"/>
      <c r="I21" s="35"/>
      <c r="J21" s="2" t="s">
        <v>33</v>
      </c>
      <c r="K21" s="19">
        <v>3458.1</v>
      </c>
      <c r="L21" s="20">
        <v>678.88</v>
      </c>
      <c r="M21" s="14">
        <f t="shared" si="0"/>
        <v>19.631589601226107</v>
      </c>
    </row>
    <row r="22" spans="1:13" ht="15" customHeight="1">
      <c r="A22" s="11" t="s">
        <v>173</v>
      </c>
      <c r="B22" s="34" t="s">
        <v>34</v>
      </c>
      <c r="C22" s="35"/>
      <c r="D22" s="35"/>
      <c r="E22" s="35"/>
      <c r="F22" s="35"/>
      <c r="G22" s="35"/>
      <c r="H22" s="35"/>
      <c r="I22" s="35"/>
      <c r="J22" s="2" t="s">
        <v>35</v>
      </c>
      <c r="K22" s="19">
        <v>17126</v>
      </c>
      <c r="L22" s="20">
        <v>7170.1970000000001</v>
      </c>
      <c r="M22" s="14">
        <f t="shared" si="0"/>
        <v>41.867318696718435</v>
      </c>
    </row>
    <row r="23" spans="1:13" ht="15" customHeight="1">
      <c r="A23" s="11" t="s">
        <v>174</v>
      </c>
      <c r="B23" s="33" t="s">
        <v>36</v>
      </c>
      <c r="C23" s="33"/>
      <c r="D23" s="33"/>
      <c r="E23" s="33"/>
      <c r="F23" s="33"/>
      <c r="G23" s="33"/>
      <c r="H23" s="33"/>
      <c r="I23" s="33"/>
      <c r="J23" s="1" t="s">
        <v>37</v>
      </c>
      <c r="K23" s="21">
        <f>SUM(K24:K26)</f>
        <v>340312.05521999998</v>
      </c>
      <c r="L23" s="22">
        <f>SUM(L24:L26)</f>
        <v>133158.24519000002</v>
      </c>
      <c r="M23" s="26">
        <f t="shared" si="0"/>
        <v>39.128277458145824</v>
      </c>
    </row>
    <row r="24" spans="1:13" ht="15" customHeight="1">
      <c r="A24" s="11" t="s">
        <v>175</v>
      </c>
      <c r="B24" s="34" t="s">
        <v>38</v>
      </c>
      <c r="C24" s="35"/>
      <c r="D24" s="35"/>
      <c r="E24" s="35"/>
      <c r="F24" s="35"/>
      <c r="G24" s="35"/>
      <c r="H24" s="35"/>
      <c r="I24" s="35"/>
      <c r="J24" s="2" t="s">
        <v>39</v>
      </c>
      <c r="K24" s="19">
        <v>212456.20300000001</v>
      </c>
      <c r="L24" s="20">
        <v>127927.90721</v>
      </c>
      <c r="M24" s="14">
        <f t="shared" si="0"/>
        <v>60.213778371065025</v>
      </c>
    </row>
    <row r="25" spans="1:13" ht="34.5" customHeight="1">
      <c r="A25" s="11" t="s">
        <v>176</v>
      </c>
      <c r="B25" s="34" t="s">
        <v>40</v>
      </c>
      <c r="C25" s="35"/>
      <c r="D25" s="35"/>
      <c r="E25" s="35"/>
      <c r="F25" s="35"/>
      <c r="G25" s="35"/>
      <c r="H25" s="35"/>
      <c r="I25" s="35"/>
      <c r="J25" s="2" t="s">
        <v>41</v>
      </c>
      <c r="K25" s="19">
        <v>108598.78599999999</v>
      </c>
      <c r="L25" s="20">
        <v>0</v>
      </c>
      <c r="M25" s="14">
        <f t="shared" si="0"/>
        <v>0</v>
      </c>
    </row>
    <row r="26" spans="1:13" ht="21" customHeight="1">
      <c r="A26" s="11" t="s">
        <v>236</v>
      </c>
      <c r="B26" s="36" t="s">
        <v>237</v>
      </c>
      <c r="C26" s="35"/>
      <c r="D26" s="35"/>
      <c r="E26" s="35"/>
      <c r="F26" s="35"/>
      <c r="G26" s="35"/>
      <c r="H26" s="35"/>
      <c r="I26" s="35"/>
      <c r="J26" s="2" t="s">
        <v>244</v>
      </c>
      <c r="K26" s="19">
        <v>19257.066220000001</v>
      </c>
      <c r="L26" s="20">
        <v>5230.3379800000002</v>
      </c>
      <c r="M26" s="14">
        <f t="shared" ref="M26" si="1">SUM(L26*100)/K26</f>
        <v>27.160616888609319</v>
      </c>
    </row>
    <row r="27" spans="1:13" ht="15" customHeight="1">
      <c r="A27" s="11" t="s">
        <v>177</v>
      </c>
      <c r="B27" s="33" t="s">
        <v>42</v>
      </c>
      <c r="C27" s="33"/>
      <c r="D27" s="33"/>
      <c r="E27" s="33"/>
      <c r="F27" s="33"/>
      <c r="G27" s="33"/>
      <c r="H27" s="33"/>
      <c r="I27" s="33"/>
      <c r="J27" s="1" t="s">
        <v>43</v>
      </c>
      <c r="K27" s="21">
        <f>SUM(K28:K31)</f>
        <v>9607.1507000000001</v>
      </c>
      <c r="L27" s="22">
        <f>SUM(L28:L31)</f>
        <v>8254.0887299999995</v>
      </c>
      <c r="M27" s="26">
        <f t="shared" si="0"/>
        <v>85.916095081135751</v>
      </c>
    </row>
    <row r="28" spans="1:13" ht="23.25" customHeight="1">
      <c r="A28" s="11" t="s">
        <v>178</v>
      </c>
      <c r="B28" s="34" t="s">
        <v>44</v>
      </c>
      <c r="C28" s="35"/>
      <c r="D28" s="35"/>
      <c r="E28" s="35"/>
      <c r="F28" s="35"/>
      <c r="G28" s="35"/>
      <c r="H28" s="35"/>
      <c r="I28" s="35"/>
      <c r="J28" s="2" t="s">
        <v>45</v>
      </c>
      <c r="K28" s="19">
        <v>1680</v>
      </c>
      <c r="L28" s="20">
        <v>1178.52</v>
      </c>
      <c r="M28" s="14">
        <f t="shared" si="0"/>
        <v>70.150000000000006</v>
      </c>
    </row>
    <row r="29" spans="1:13" ht="23.25" customHeight="1">
      <c r="A29" s="11" t="s">
        <v>179</v>
      </c>
      <c r="B29" s="34" t="s">
        <v>46</v>
      </c>
      <c r="C29" s="35"/>
      <c r="D29" s="35"/>
      <c r="E29" s="35"/>
      <c r="F29" s="35"/>
      <c r="G29" s="35"/>
      <c r="H29" s="35"/>
      <c r="I29" s="35"/>
      <c r="J29" s="2" t="s">
        <v>47</v>
      </c>
      <c r="K29" s="19">
        <v>1883.4</v>
      </c>
      <c r="L29" s="20">
        <v>1850</v>
      </c>
      <c r="M29" s="14">
        <f t="shared" si="0"/>
        <v>98.226611447382382</v>
      </c>
    </row>
    <row r="30" spans="1:13" ht="15" customHeight="1">
      <c r="A30" s="11" t="s">
        <v>180</v>
      </c>
      <c r="B30" s="34" t="s">
        <v>48</v>
      </c>
      <c r="C30" s="35"/>
      <c r="D30" s="35"/>
      <c r="E30" s="35"/>
      <c r="F30" s="35"/>
      <c r="G30" s="35"/>
      <c r="H30" s="35"/>
      <c r="I30" s="35"/>
      <c r="J30" s="2" t="s">
        <v>49</v>
      </c>
      <c r="K30" s="19">
        <v>1398.67</v>
      </c>
      <c r="L30" s="20">
        <v>1398.6587999999999</v>
      </c>
      <c r="M30" s="14">
        <f t="shared" si="0"/>
        <v>99.999199239277317</v>
      </c>
    </row>
    <row r="31" spans="1:13" ht="23.25" customHeight="1">
      <c r="A31" s="11" t="s">
        <v>181</v>
      </c>
      <c r="B31" s="34" t="s">
        <v>50</v>
      </c>
      <c r="C31" s="35"/>
      <c r="D31" s="35"/>
      <c r="E31" s="35"/>
      <c r="F31" s="35"/>
      <c r="G31" s="35"/>
      <c r="H31" s="35"/>
      <c r="I31" s="35"/>
      <c r="J31" s="2" t="s">
        <v>51</v>
      </c>
      <c r="K31" s="19">
        <v>4645.0807000000004</v>
      </c>
      <c r="L31" s="20">
        <v>3826.9099299999998</v>
      </c>
      <c r="M31" s="14">
        <f t="shared" si="0"/>
        <v>82.386295893632138</v>
      </c>
    </row>
    <row r="32" spans="1:13" ht="15" customHeight="1">
      <c r="A32" s="11" t="s">
        <v>182</v>
      </c>
      <c r="B32" s="33" t="s">
        <v>52</v>
      </c>
      <c r="C32" s="33"/>
      <c r="D32" s="33"/>
      <c r="E32" s="33"/>
      <c r="F32" s="33"/>
      <c r="G32" s="33"/>
      <c r="H32" s="33"/>
      <c r="I32" s="33"/>
      <c r="J32" s="1" t="s">
        <v>53</v>
      </c>
      <c r="K32" s="21">
        <f>SUM(K33:K35)</f>
        <v>52125</v>
      </c>
      <c r="L32" s="22">
        <f>SUM(L33:L35)</f>
        <v>45922.48962</v>
      </c>
      <c r="M32" s="26">
        <f t="shared" si="0"/>
        <v>88.100699510791372</v>
      </c>
    </row>
    <row r="33" spans="1:16" ht="15" customHeight="1">
      <c r="A33" s="11" t="s">
        <v>183</v>
      </c>
      <c r="B33" s="34" t="s">
        <v>54</v>
      </c>
      <c r="C33" s="35"/>
      <c r="D33" s="35"/>
      <c r="E33" s="35"/>
      <c r="F33" s="35"/>
      <c r="G33" s="35"/>
      <c r="H33" s="35"/>
      <c r="I33" s="35"/>
      <c r="J33" s="2" t="s">
        <v>55</v>
      </c>
      <c r="K33" s="19">
        <v>3500</v>
      </c>
      <c r="L33" s="20">
        <v>330.75</v>
      </c>
      <c r="M33" s="14">
        <f t="shared" si="0"/>
        <v>9.4499999999999993</v>
      </c>
    </row>
    <row r="34" spans="1:16" ht="15" customHeight="1">
      <c r="A34" s="11" t="s">
        <v>184</v>
      </c>
      <c r="B34" s="34" t="s">
        <v>56</v>
      </c>
      <c r="C34" s="35"/>
      <c r="D34" s="35"/>
      <c r="E34" s="35"/>
      <c r="F34" s="35"/>
      <c r="G34" s="35"/>
      <c r="H34" s="35"/>
      <c r="I34" s="35"/>
      <c r="J34" s="2" t="s">
        <v>57</v>
      </c>
      <c r="K34" s="19">
        <v>3000</v>
      </c>
      <c r="L34" s="20">
        <v>0</v>
      </c>
      <c r="M34" s="14">
        <f t="shared" si="0"/>
        <v>0</v>
      </c>
    </row>
    <row r="35" spans="1:16" ht="23.25" customHeight="1">
      <c r="A35" s="11" t="s">
        <v>185</v>
      </c>
      <c r="B35" s="34" t="s">
        <v>58</v>
      </c>
      <c r="C35" s="35"/>
      <c r="D35" s="35"/>
      <c r="E35" s="35"/>
      <c r="F35" s="35"/>
      <c r="G35" s="35"/>
      <c r="H35" s="35"/>
      <c r="I35" s="35"/>
      <c r="J35" s="2" t="s">
        <v>59</v>
      </c>
      <c r="K35" s="19">
        <v>45625</v>
      </c>
      <c r="L35" s="20">
        <v>45591.73962</v>
      </c>
      <c r="M35" s="14">
        <f t="shared" si="0"/>
        <v>99.927100536986302</v>
      </c>
    </row>
    <row r="36" spans="1:16" ht="23.25" customHeight="1">
      <c r="A36" s="11" t="s">
        <v>186</v>
      </c>
      <c r="B36" s="33" t="s">
        <v>60</v>
      </c>
      <c r="C36" s="33"/>
      <c r="D36" s="33"/>
      <c r="E36" s="33"/>
      <c r="F36" s="33"/>
      <c r="G36" s="33"/>
      <c r="H36" s="33"/>
      <c r="I36" s="33"/>
      <c r="J36" s="1" t="s">
        <v>61</v>
      </c>
      <c r="K36" s="21">
        <f>SUM(K37:K42)</f>
        <v>151334.05492999998</v>
      </c>
      <c r="L36" s="22">
        <f>SUM(L37:L42)</f>
        <v>92076.933730000004</v>
      </c>
      <c r="M36" s="26">
        <f t="shared" si="0"/>
        <v>60.843498690754345</v>
      </c>
    </row>
    <row r="37" spans="1:16" ht="15" customHeight="1">
      <c r="A37" s="11" t="s">
        <v>187</v>
      </c>
      <c r="B37" s="34" t="s">
        <v>62</v>
      </c>
      <c r="C37" s="35"/>
      <c r="D37" s="35"/>
      <c r="E37" s="35"/>
      <c r="F37" s="35"/>
      <c r="G37" s="35"/>
      <c r="H37" s="35"/>
      <c r="I37" s="35"/>
      <c r="J37" s="2" t="s">
        <v>63</v>
      </c>
      <c r="K37" s="19">
        <v>99532.254929999996</v>
      </c>
      <c r="L37" s="20">
        <v>54957.876020000003</v>
      </c>
      <c r="M37" s="14">
        <f t="shared" si="0"/>
        <v>55.216146824616104</v>
      </c>
      <c r="P37" s="28"/>
    </row>
    <row r="38" spans="1:16" ht="45.75" customHeight="1">
      <c r="A38" s="11" t="s">
        <v>188</v>
      </c>
      <c r="B38" s="34" t="s">
        <v>64</v>
      </c>
      <c r="C38" s="35"/>
      <c r="D38" s="35"/>
      <c r="E38" s="35"/>
      <c r="F38" s="35"/>
      <c r="G38" s="35"/>
      <c r="H38" s="35"/>
      <c r="I38" s="35"/>
      <c r="J38" s="2" t="s">
        <v>65</v>
      </c>
      <c r="K38" s="19">
        <v>3200</v>
      </c>
      <c r="L38" s="20">
        <v>1218.07</v>
      </c>
      <c r="M38" s="14">
        <f t="shared" si="0"/>
        <v>38.064687499999998</v>
      </c>
      <c r="O38" s="28"/>
    </row>
    <row r="39" spans="1:16" ht="34.5" customHeight="1">
      <c r="A39" s="11" t="s">
        <v>189</v>
      </c>
      <c r="B39" s="34" t="s">
        <v>66</v>
      </c>
      <c r="C39" s="35"/>
      <c r="D39" s="35"/>
      <c r="E39" s="35"/>
      <c r="F39" s="35"/>
      <c r="G39" s="35"/>
      <c r="H39" s="35"/>
      <c r="I39" s="35"/>
      <c r="J39" s="2" t="s">
        <v>67</v>
      </c>
      <c r="K39" s="19">
        <v>5897</v>
      </c>
      <c r="L39" s="20">
        <v>2536.02772</v>
      </c>
      <c r="M39" s="14">
        <f t="shared" si="0"/>
        <v>43.005387824317452</v>
      </c>
    </row>
    <row r="40" spans="1:16" ht="23.25" customHeight="1">
      <c r="A40" s="11" t="s">
        <v>190</v>
      </c>
      <c r="B40" s="34" t="s">
        <v>68</v>
      </c>
      <c r="C40" s="35"/>
      <c r="D40" s="35"/>
      <c r="E40" s="35"/>
      <c r="F40" s="35"/>
      <c r="G40" s="35"/>
      <c r="H40" s="35"/>
      <c r="I40" s="35"/>
      <c r="J40" s="2" t="s">
        <v>69</v>
      </c>
      <c r="K40" s="19">
        <v>1301</v>
      </c>
      <c r="L40" s="20">
        <v>791</v>
      </c>
      <c r="M40" s="14">
        <f t="shared" si="0"/>
        <v>60.799385088393542</v>
      </c>
    </row>
    <row r="41" spans="1:16" ht="23.25" customHeight="1">
      <c r="A41" s="11" t="s">
        <v>191</v>
      </c>
      <c r="B41" s="34" t="s">
        <v>70</v>
      </c>
      <c r="C41" s="35"/>
      <c r="D41" s="35"/>
      <c r="E41" s="35"/>
      <c r="F41" s="35"/>
      <c r="G41" s="35"/>
      <c r="H41" s="35"/>
      <c r="I41" s="35"/>
      <c r="J41" s="2" t="s">
        <v>71</v>
      </c>
      <c r="K41" s="19">
        <v>1800</v>
      </c>
      <c r="L41" s="20">
        <v>709.95998999999995</v>
      </c>
      <c r="M41" s="14">
        <f t="shared" si="0"/>
        <v>39.442221666666661</v>
      </c>
    </row>
    <row r="42" spans="1:16" ht="15" customHeight="1">
      <c r="A42" s="11" t="s">
        <v>192</v>
      </c>
      <c r="B42" s="34" t="s">
        <v>72</v>
      </c>
      <c r="C42" s="35"/>
      <c r="D42" s="35"/>
      <c r="E42" s="35"/>
      <c r="F42" s="35"/>
      <c r="G42" s="35"/>
      <c r="H42" s="35"/>
      <c r="I42" s="35"/>
      <c r="J42" s="2" t="s">
        <v>73</v>
      </c>
      <c r="K42" s="19">
        <v>39603.800000000003</v>
      </c>
      <c r="L42" s="20">
        <v>31864</v>
      </c>
      <c r="M42" s="26">
        <f t="shared" si="0"/>
        <v>80.456925850549695</v>
      </c>
    </row>
    <row r="43" spans="1:16" ht="15" customHeight="1">
      <c r="A43" s="11" t="s">
        <v>193</v>
      </c>
      <c r="B43" s="33" t="s">
        <v>74</v>
      </c>
      <c r="C43" s="33"/>
      <c r="D43" s="33"/>
      <c r="E43" s="33"/>
      <c r="F43" s="33"/>
      <c r="G43" s="33"/>
      <c r="H43" s="33"/>
      <c r="I43" s="33"/>
      <c r="J43" s="1" t="s">
        <v>75</v>
      </c>
      <c r="K43" s="21">
        <f>SUM(K44:K47)</f>
        <v>85526.659999999989</v>
      </c>
      <c r="L43" s="22">
        <f>SUM(L44:L47)</f>
        <v>37929.33524</v>
      </c>
      <c r="M43" s="26">
        <f t="shared" si="0"/>
        <v>44.347967335565315</v>
      </c>
    </row>
    <row r="44" spans="1:16" ht="23.25" customHeight="1">
      <c r="A44" s="11" t="s">
        <v>194</v>
      </c>
      <c r="B44" s="34" t="s">
        <v>76</v>
      </c>
      <c r="C44" s="35"/>
      <c r="D44" s="35"/>
      <c r="E44" s="35"/>
      <c r="F44" s="35"/>
      <c r="G44" s="35"/>
      <c r="H44" s="35"/>
      <c r="I44" s="35"/>
      <c r="J44" s="2" t="s">
        <v>77</v>
      </c>
      <c r="K44" s="19">
        <v>5690</v>
      </c>
      <c r="L44" s="20">
        <v>2135.79124</v>
      </c>
      <c r="M44" s="14">
        <f t="shared" si="0"/>
        <v>37.53587416520211</v>
      </c>
    </row>
    <row r="45" spans="1:16" ht="15" customHeight="1">
      <c r="A45" s="11" t="s">
        <v>195</v>
      </c>
      <c r="B45" s="34" t="s">
        <v>78</v>
      </c>
      <c r="C45" s="35"/>
      <c r="D45" s="35"/>
      <c r="E45" s="35"/>
      <c r="F45" s="35"/>
      <c r="G45" s="35"/>
      <c r="H45" s="35"/>
      <c r="I45" s="35"/>
      <c r="J45" s="2" t="s">
        <v>79</v>
      </c>
      <c r="K45" s="19">
        <v>5365.96</v>
      </c>
      <c r="L45" s="20">
        <v>5255.5439999999999</v>
      </c>
      <c r="M45" s="14">
        <f t="shared" si="0"/>
        <v>97.942288052836773</v>
      </c>
    </row>
    <row r="46" spans="1:16" ht="34.5" customHeight="1">
      <c r="A46" s="11" t="s">
        <v>196</v>
      </c>
      <c r="B46" s="34" t="s">
        <v>80</v>
      </c>
      <c r="C46" s="35"/>
      <c r="D46" s="35"/>
      <c r="E46" s="35"/>
      <c r="F46" s="35"/>
      <c r="G46" s="35"/>
      <c r="H46" s="35"/>
      <c r="I46" s="35"/>
      <c r="J46" s="2" t="s">
        <v>81</v>
      </c>
      <c r="K46" s="19">
        <v>73200</v>
      </c>
      <c r="L46" s="20">
        <v>30538</v>
      </c>
      <c r="M46" s="14">
        <f t="shared" si="0"/>
        <v>41.71857923497268</v>
      </c>
    </row>
    <row r="47" spans="1:16" ht="15" customHeight="1">
      <c r="A47" s="11" t="s">
        <v>197</v>
      </c>
      <c r="B47" s="34" t="s">
        <v>82</v>
      </c>
      <c r="C47" s="35"/>
      <c r="D47" s="35"/>
      <c r="E47" s="35"/>
      <c r="F47" s="35"/>
      <c r="G47" s="35"/>
      <c r="H47" s="35"/>
      <c r="I47" s="35"/>
      <c r="J47" s="2" t="s">
        <v>83</v>
      </c>
      <c r="K47" s="19">
        <v>1270.7</v>
      </c>
      <c r="L47" s="20">
        <v>0</v>
      </c>
      <c r="M47" s="14">
        <f t="shared" si="0"/>
        <v>0</v>
      </c>
    </row>
    <row r="48" spans="1:16" ht="23.25" customHeight="1">
      <c r="A48" s="11" t="s">
        <v>198</v>
      </c>
      <c r="B48" s="33" t="s">
        <v>84</v>
      </c>
      <c r="C48" s="33"/>
      <c r="D48" s="33"/>
      <c r="E48" s="33"/>
      <c r="F48" s="33"/>
      <c r="G48" s="33"/>
      <c r="H48" s="33"/>
      <c r="I48" s="33"/>
      <c r="J48" s="1" t="s">
        <v>85</v>
      </c>
      <c r="K48" s="21">
        <f>SUM(K49:K52)</f>
        <v>259580.614</v>
      </c>
      <c r="L48" s="22">
        <f>SUM(L49:L52)</f>
        <v>115962.81621</v>
      </c>
      <c r="M48" s="26">
        <f t="shared" si="0"/>
        <v>44.673141966603104</v>
      </c>
    </row>
    <row r="49" spans="1:16" ht="15" customHeight="1">
      <c r="A49" s="11" t="s">
        <v>199</v>
      </c>
      <c r="B49" s="34" t="s">
        <v>86</v>
      </c>
      <c r="C49" s="35"/>
      <c r="D49" s="35"/>
      <c r="E49" s="35"/>
      <c r="F49" s="35"/>
      <c r="G49" s="35"/>
      <c r="H49" s="35"/>
      <c r="I49" s="35"/>
      <c r="J49" s="2" t="s">
        <v>87</v>
      </c>
      <c r="K49" s="19">
        <v>87019.576000000001</v>
      </c>
      <c r="L49" s="20">
        <v>30669</v>
      </c>
      <c r="M49" s="14">
        <f t="shared" si="0"/>
        <v>35.243793879207132</v>
      </c>
    </row>
    <row r="50" spans="1:16" ht="23.25" customHeight="1">
      <c r="A50" s="11" t="s">
        <v>200</v>
      </c>
      <c r="B50" s="34" t="s">
        <v>88</v>
      </c>
      <c r="C50" s="35"/>
      <c r="D50" s="35"/>
      <c r="E50" s="35"/>
      <c r="F50" s="35"/>
      <c r="G50" s="35"/>
      <c r="H50" s="35"/>
      <c r="I50" s="35"/>
      <c r="J50" s="2" t="s">
        <v>89</v>
      </c>
      <c r="K50" s="19">
        <v>168929.038</v>
      </c>
      <c r="L50" s="29">
        <v>85120.024300000005</v>
      </c>
      <c r="M50" s="14">
        <f t="shared" si="0"/>
        <v>50.388035892325391</v>
      </c>
    </row>
    <row r="51" spans="1:16" ht="15" customHeight="1">
      <c r="A51" s="11" t="s">
        <v>201</v>
      </c>
      <c r="B51" s="34" t="s">
        <v>90</v>
      </c>
      <c r="C51" s="35"/>
      <c r="D51" s="35"/>
      <c r="E51" s="35"/>
      <c r="F51" s="35"/>
      <c r="G51" s="35"/>
      <c r="H51" s="35"/>
      <c r="I51" s="35"/>
      <c r="J51" s="2" t="s">
        <v>91</v>
      </c>
      <c r="K51" s="19">
        <v>3000</v>
      </c>
      <c r="L51" s="20">
        <v>0</v>
      </c>
      <c r="M51" s="14">
        <f t="shared" si="0"/>
        <v>0</v>
      </c>
    </row>
    <row r="52" spans="1:16" ht="15" customHeight="1">
      <c r="A52" s="11" t="s">
        <v>202</v>
      </c>
      <c r="B52" s="34" t="s">
        <v>72</v>
      </c>
      <c r="C52" s="35"/>
      <c r="D52" s="35"/>
      <c r="E52" s="35"/>
      <c r="F52" s="35"/>
      <c r="G52" s="35"/>
      <c r="H52" s="35"/>
      <c r="I52" s="35"/>
      <c r="J52" s="2" t="s">
        <v>92</v>
      </c>
      <c r="K52" s="19">
        <v>632</v>
      </c>
      <c r="L52" s="20">
        <v>173.79191</v>
      </c>
      <c r="M52" s="14">
        <f t="shared" si="0"/>
        <v>27.498719936708859</v>
      </c>
    </row>
    <row r="53" spans="1:16" ht="15" customHeight="1">
      <c r="A53" s="11" t="s">
        <v>203</v>
      </c>
      <c r="B53" s="33" t="s">
        <v>93</v>
      </c>
      <c r="C53" s="33"/>
      <c r="D53" s="33"/>
      <c r="E53" s="33"/>
      <c r="F53" s="33"/>
      <c r="G53" s="33"/>
      <c r="H53" s="33"/>
      <c r="I53" s="33"/>
      <c r="J53" s="1" t="s">
        <v>94</v>
      </c>
      <c r="K53" s="21">
        <f>SUM(K54:K56)</f>
        <v>5757</v>
      </c>
      <c r="L53" s="22">
        <f>SUM(L54:L56)</f>
        <v>3124.58968</v>
      </c>
      <c r="M53" s="26">
        <f t="shared" si="0"/>
        <v>54.274616640611427</v>
      </c>
    </row>
    <row r="54" spans="1:16" ht="15" customHeight="1">
      <c r="A54" s="11" t="s">
        <v>204</v>
      </c>
      <c r="B54" s="34" t="s">
        <v>95</v>
      </c>
      <c r="C54" s="35"/>
      <c r="D54" s="35"/>
      <c r="E54" s="35"/>
      <c r="F54" s="35"/>
      <c r="G54" s="35"/>
      <c r="H54" s="35"/>
      <c r="I54" s="35"/>
      <c r="J54" s="2" t="s">
        <v>96</v>
      </c>
      <c r="K54" s="19">
        <v>70</v>
      </c>
      <c r="L54" s="20">
        <v>0</v>
      </c>
      <c r="M54" s="14">
        <f t="shared" si="0"/>
        <v>0</v>
      </c>
    </row>
    <row r="55" spans="1:16" ht="15" customHeight="1">
      <c r="A55" s="11" t="s">
        <v>205</v>
      </c>
      <c r="B55" s="34" t="s">
        <v>97</v>
      </c>
      <c r="C55" s="35"/>
      <c r="D55" s="35"/>
      <c r="E55" s="35"/>
      <c r="F55" s="35"/>
      <c r="G55" s="35"/>
      <c r="H55" s="35"/>
      <c r="I55" s="35"/>
      <c r="J55" s="2" t="s">
        <v>98</v>
      </c>
      <c r="K55" s="19">
        <v>1000</v>
      </c>
      <c r="L55" s="20">
        <v>0</v>
      </c>
      <c r="M55" s="14">
        <f t="shared" si="0"/>
        <v>0</v>
      </c>
    </row>
    <row r="56" spans="1:16" ht="23.25" customHeight="1">
      <c r="A56" s="11" t="s">
        <v>206</v>
      </c>
      <c r="B56" s="34" t="s">
        <v>99</v>
      </c>
      <c r="C56" s="35"/>
      <c r="D56" s="35"/>
      <c r="E56" s="35"/>
      <c r="F56" s="35"/>
      <c r="G56" s="35"/>
      <c r="H56" s="35"/>
      <c r="I56" s="35"/>
      <c r="J56" s="2" t="s">
        <v>100</v>
      </c>
      <c r="K56" s="19">
        <v>4687</v>
      </c>
      <c r="L56" s="20">
        <v>3124.58968</v>
      </c>
      <c r="M56" s="14">
        <f t="shared" si="0"/>
        <v>66.665024109238317</v>
      </c>
    </row>
    <row r="57" spans="1:16" ht="23.25" customHeight="1">
      <c r="A57" s="11" t="s">
        <v>207</v>
      </c>
      <c r="B57" s="33" t="s">
        <v>101</v>
      </c>
      <c r="C57" s="33"/>
      <c r="D57" s="33"/>
      <c r="E57" s="33"/>
      <c r="F57" s="33"/>
      <c r="G57" s="33"/>
      <c r="H57" s="33"/>
      <c r="I57" s="33"/>
      <c r="J57" s="1" t="s">
        <v>102</v>
      </c>
      <c r="K57" s="21">
        <f>SUM(K58:K61)</f>
        <v>704935.52454999997</v>
      </c>
      <c r="L57" s="22">
        <f>SUM(L58:L61)</f>
        <v>402161.36274999997</v>
      </c>
      <c r="M57" s="26">
        <f t="shared" si="0"/>
        <v>57.049382354041839</v>
      </c>
    </row>
    <row r="58" spans="1:16" ht="15" customHeight="1">
      <c r="A58" s="11" t="s">
        <v>208</v>
      </c>
      <c r="B58" s="34" t="s">
        <v>103</v>
      </c>
      <c r="C58" s="35"/>
      <c r="D58" s="35"/>
      <c r="E58" s="35"/>
      <c r="F58" s="35"/>
      <c r="G58" s="35"/>
      <c r="H58" s="35"/>
      <c r="I58" s="35"/>
      <c r="J58" s="2" t="s">
        <v>104</v>
      </c>
      <c r="K58" s="19">
        <v>122938.197</v>
      </c>
      <c r="L58" s="20">
        <v>44338.943520000001</v>
      </c>
      <c r="M58" s="14">
        <f t="shared" si="0"/>
        <v>36.066043428308944</v>
      </c>
      <c r="P58" s="28"/>
    </row>
    <row r="59" spans="1:16" ht="23.25" customHeight="1">
      <c r="A59" s="11" t="s">
        <v>209</v>
      </c>
      <c r="B59" s="34" t="s">
        <v>105</v>
      </c>
      <c r="C59" s="35"/>
      <c r="D59" s="35"/>
      <c r="E59" s="35"/>
      <c r="F59" s="35"/>
      <c r="G59" s="35"/>
      <c r="H59" s="35"/>
      <c r="I59" s="35"/>
      <c r="J59" s="2" t="s">
        <v>106</v>
      </c>
      <c r="K59" s="19">
        <v>178.5</v>
      </c>
      <c r="L59" s="20">
        <v>101.52</v>
      </c>
      <c r="M59" s="14">
        <f t="shared" si="0"/>
        <v>56.87394957983193</v>
      </c>
      <c r="P59" s="28"/>
    </row>
    <row r="60" spans="1:16" ht="15" customHeight="1">
      <c r="A60" s="11" t="s">
        <v>210</v>
      </c>
      <c r="B60" s="34" t="s">
        <v>107</v>
      </c>
      <c r="C60" s="35"/>
      <c r="D60" s="35"/>
      <c r="E60" s="35"/>
      <c r="F60" s="35"/>
      <c r="G60" s="35"/>
      <c r="H60" s="35"/>
      <c r="I60" s="35"/>
      <c r="J60" s="2" t="s">
        <v>108</v>
      </c>
      <c r="K60" s="19">
        <v>7279.9155499999997</v>
      </c>
      <c r="L60" s="20">
        <v>1388.7509600000001</v>
      </c>
      <c r="M60" s="14">
        <f t="shared" si="0"/>
        <v>19.076470742850859</v>
      </c>
    </row>
    <row r="61" spans="1:16" ht="15" customHeight="1">
      <c r="A61" s="11" t="s">
        <v>211</v>
      </c>
      <c r="B61" s="34" t="s">
        <v>72</v>
      </c>
      <c r="C61" s="35"/>
      <c r="D61" s="35"/>
      <c r="E61" s="35"/>
      <c r="F61" s="35"/>
      <c r="G61" s="35"/>
      <c r="H61" s="35"/>
      <c r="I61" s="35"/>
      <c r="J61" s="2" t="s">
        <v>109</v>
      </c>
      <c r="K61" s="19">
        <v>574538.91200000001</v>
      </c>
      <c r="L61" s="20">
        <v>356332.14827000001</v>
      </c>
      <c r="M61" s="14">
        <f t="shared" si="0"/>
        <v>62.020542182180343</v>
      </c>
      <c r="P61" s="28"/>
    </row>
    <row r="62" spans="1:16" ht="34.5" customHeight="1">
      <c r="A62" s="11" t="s">
        <v>212</v>
      </c>
      <c r="B62" s="33" t="s">
        <v>110</v>
      </c>
      <c r="C62" s="33"/>
      <c r="D62" s="33"/>
      <c r="E62" s="33"/>
      <c r="F62" s="33"/>
      <c r="G62" s="33"/>
      <c r="H62" s="33"/>
      <c r="I62" s="33"/>
      <c r="J62" s="1" t="s">
        <v>111</v>
      </c>
      <c r="K62" s="21">
        <f>SUM(K63:K67)</f>
        <v>90420.737499999988</v>
      </c>
      <c r="L62" s="22">
        <f>SUM(L63:L67)</f>
        <v>59152.307799999995</v>
      </c>
      <c r="M62" s="26">
        <f t="shared" si="0"/>
        <v>65.418961883605519</v>
      </c>
    </row>
    <row r="63" spans="1:16" ht="34.5" customHeight="1">
      <c r="A63" s="11" t="s">
        <v>213</v>
      </c>
      <c r="B63" s="34" t="s">
        <v>112</v>
      </c>
      <c r="C63" s="35"/>
      <c r="D63" s="35"/>
      <c r="E63" s="35"/>
      <c r="F63" s="35"/>
      <c r="G63" s="35"/>
      <c r="H63" s="35"/>
      <c r="I63" s="35"/>
      <c r="J63" s="2" t="s">
        <v>113</v>
      </c>
      <c r="K63" s="19">
        <v>53955.843999999997</v>
      </c>
      <c r="L63" s="29">
        <v>41192.761769999997</v>
      </c>
      <c r="M63" s="14">
        <f t="shared" si="0"/>
        <v>76.345320017605502</v>
      </c>
      <c r="O63" s="28"/>
    </row>
    <row r="64" spans="1:16" ht="22.5" customHeight="1">
      <c r="A64" s="11" t="s">
        <v>214</v>
      </c>
      <c r="B64" s="36" t="s">
        <v>238</v>
      </c>
      <c r="C64" s="35"/>
      <c r="D64" s="35"/>
      <c r="E64" s="35"/>
      <c r="F64" s="35"/>
      <c r="G64" s="35"/>
      <c r="H64" s="35"/>
      <c r="I64" s="35"/>
      <c r="J64" s="27" t="s">
        <v>239</v>
      </c>
      <c r="K64" s="19">
        <v>5983.98</v>
      </c>
      <c r="L64" s="29">
        <v>0</v>
      </c>
      <c r="M64" s="14">
        <f t="shared" ref="M64" si="2">SUM(L64*100)/K64</f>
        <v>0</v>
      </c>
    </row>
    <row r="65" spans="1:15" ht="15" customHeight="1">
      <c r="A65" s="11" t="s">
        <v>215</v>
      </c>
      <c r="B65" s="34" t="s">
        <v>114</v>
      </c>
      <c r="C65" s="35"/>
      <c r="D65" s="35"/>
      <c r="E65" s="35"/>
      <c r="F65" s="35"/>
      <c r="G65" s="35"/>
      <c r="H65" s="35"/>
      <c r="I65" s="35"/>
      <c r="J65" s="2" t="s">
        <v>115</v>
      </c>
      <c r="K65" s="19">
        <v>27290.913499999999</v>
      </c>
      <c r="L65" s="20">
        <v>16777.746029999998</v>
      </c>
      <c r="M65" s="14">
        <f t="shared" si="0"/>
        <v>61.477407232997166</v>
      </c>
    </row>
    <row r="66" spans="1:15" ht="15" customHeight="1">
      <c r="A66" s="11" t="s">
        <v>216</v>
      </c>
      <c r="B66" s="34" t="s">
        <v>72</v>
      </c>
      <c r="C66" s="35"/>
      <c r="D66" s="35"/>
      <c r="E66" s="35"/>
      <c r="F66" s="35"/>
      <c r="G66" s="35"/>
      <c r="H66" s="35"/>
      <c r="I66" s="35"/>
      <c r="J66" s="2" t="s">
        <v>116</v>
      </c>
      <c r="K66" s="19">
        <v>1721</v>
      </c>
      <c r="L66" s="20">
        <v>0</v>
      </c>
      <c r="M66" s="14">
        <f t="shared" si="0"/>
        <v>0</v>
      </c>
    </row>
    <row r="67" spans="1:15" ht="15" customHeight="1">
      <c r="A67" s="11" t="s">
        <v>242</v>
      </c>
      <c r="B67" s="34" t="s">
        <v>117</v>
      </c>
      <c r="C67" s="35"/>
      <c r="D67" s="35"/>
      <c r="E67" s="35"/>
      <c r="F67" s="35"/>
      <c r="G67" s="35"/>
      <c r="H67" s="35"/>
      <c r="I67" s="35"/>
      <c r="J67" s="2" t="s">
        <v>118</v>
      </c>
      <c r="K67" s="19">
        <v>1469</v>
      </c>
      <c r="L67" s="20">
        <v>1181.8</v>
      </c>
      <c r="M67" s="14">
        <f t="shared" si="0"/>
        <v>80.449285228046293</v>
      </c>
    </row>
    <row r="68" spans="1:15" ht="23.25" customHeight="1">
      <c r="A68" s="11" t="s">
        <v>217</v>
      </c>
      <c r="B68" s="33" t="s">
        <v>119</v>
      </c>
      <c r="C68" s="33"/>
      <c r="D68" s="33"/>
      <c r="E68" s="33"/>
      <c r="F68" s="33"/>
      <c r="G68" s="33"/>
      <c r="H68" s="33"/>
      <c r="I68" s="33"/>
      <c r="J68" s="1" t="s">
        <v>120</v>
      </c>
      <c r="K68" s="21">
        <f>SUM(K69:K70)</f>
        <v>541322.55099999998</v>
      </c>
      <c r="L68" s="22">
        <f>SUM(L69:L70)</f>
        <v>345762.97726000001</v>
      </c>
      <c r="M68" s="26">
        <f t="shared" si="0"/>
        <v>63.873743412548144</v>
      </c>
    </row>
    <row r="69" spans="1:15" ht="15" customHeight="1">
      <c r="A69" s="11" t="s">
        <v>218</v>
      </c>
      <c r="B69" s="34" t="s">
        <v>121</v>
      </c>
      <c r="C69" s="35"/>
      <c r="D69" s="35"/>
      <c r="E69" s="35"/>
      <c r="F69" s="35"/>
      <c r="G69" s="35"/>
      <c r="H69" s="35"/>
      <c r="I69" s="35"/>
      <c r="J69" s="2" t="s">
        <v>122</v>
      </c>
      <c r="K69" s="19">
        <v>70860.7</v>
      </c>
      <c r="L69" s="20">
        <v>46092.523560000001</v>
      </c>
      <c r="M69" s="14">
        <f t="shared" si="0"/>
        <v>65.046666995951227</v>
      </c>
    </row>
    <row r="70" spans="1:15" ht="15" customHeight="1">
      <c r="A70" s="11" t="s">
        <v>219</v>
      </c>
      <c r="B70" s="34" t="s">
        <v>123</v>
      </c>
      <c r="C70" s="35"/>
      <c r="D70" s="35"/>
      <c r="E70" s="35"/>
      <c r="F70" s="35"/>
      <c r="G70" s="35"/>
      <c r="H70" s="35"/>
      <c r="I70" s="35"/>
      <c r="J70" s="2" t="s">
        <v>124</v>
      </c>
      <c r="K70" s="19">
        <v>470461.85100000002</v>
      </c>
      <c r="L70" s="20">
        <v>299670.45370000001</v>
      </c>
      <c r="M70" s="14">
        <f t="shared" si="0"/>
        <v>63.697078320596923</v>
      </c>
    </row>
    <row r="71" spans="1:15" ht="23.25" customHeight="1">
      <c r="A71" s="11" t="s">
        <v>220</v>
      </c>
      <c r="B71" s="33" t="s">
        <v>125</v>
      </c>
      <c r="C71" s="33"/>
      <c r="D71" s="33"/>
      <c r="E71" s="33"/>
      <c r="F71" s="33"/>
      <c r="G71" s="33"/>
      <c r="H71" s="33"/>
      <c r="I71" s="33"/>
      <c r="J71" s="1" t="s">
        <v>126</v>
      </c>
      <c r="K71" s="21">
        <f>SUM(K72:K73)</f>
        <v>128313.821</v>
      </c>
      <c r="L71" s="22">
        <f>SUM(L72:L73)</f>
        <v>105358.11933999999</v>
      </c>
      <c r="M71" s="26">
        <f t="shared" si="0"/>
        <v>82.109720152437816</v>
      </c>
    </row>
    <row r="72" spans="1:15" ht="45.75" customHeight="1">
      <c r="A72" s="11" t="s">
        <v>221</v>
      </c>
      <c r="B72" s="34" t="s">
        <v>127</v>
      </c>
      <c r="C72" s="35"/>
      <c r="D72" s="35"/>
      <c r="E72" s="35"/>
      <c r="F72" s="35"/>
      <c r="G72" s="35"/>
      <c r="H72" s="35"/>
      <c r="I72" s="35"/>
      <c r="J72" s="2" t="s">
        <v>128</v>
      </c>
      <c r="K72" s="19">
        <v>80572.183999999994</v>
      </c>
      <c r="L72" s="20">
        <v>67386.143719999993</v>
      </c>
      <c r="M72" s="14">
        <f t="shared" si="0"/>
        <v>83.634500611277957</v>
      </c>
      <c r="O72" s="28"/>
    </row>
    <row r="73" spans="1:15" ht="34.5" customHeight="1">
      <c r="A73" s="11" t="s">
        <v>222</v>
      </c>
      <c r="B73" s="34" t="s">
        <v>129</v>
      </c>
      <c r="C73" s="35"/>
      <c r="D73" s="35"/>
      <c r="E73" s="35"/>
      <c r="F73" s="35"/>
      <c r="G73" s="35"/>
      <c r="H73" s="35"/>
      <c r="I73" s="35"/>
      <c r="J73" s="2" t="s">
        <v>130</v>
      </c>
      <c r="K73" s="19">
        <v>47741.637000000002</v>
      </c>
      <c r="L73" s="20">
        <v>37971.975619999997</v>
      </c>
      <c r="M73" s="14">
        <f t="shared" ref="M73:M87" si="3">SUM(L73*100)/K73</f>
        <v>79.536392143403035</v>
      </c>
    </row>
    <row r="74" spans="1:15" ht="15" customHeight="1">
      <c r="A74" s="11" t="s">
        <v>223</v>
      </c>
      <c r="B74" s="40" t="s">
        <v>131</v>
      </c>
      <c r="C74" s="41"/>
      <c r="D74" s="41"/>
      <c r="E74" s="41"/>
      <c r="F74" s="41"/>
      <c r="G74" s="41"/>
      <c r="H74" s="41"/>
      <c r="I74" s="41"/>
      <c r="J74" s="1" t="s">
        <v>132</v>
      </c>
      <c r="K74" s="21">
        <f>K75</f>
        <v>4741</v>
      </c>
      <c r="L74" s="22">
        <f>L75</f>
        <v>2660.0344</v>
      </c>
      <c r="M74" s="26">
        <f t="shared" si="3"/>
        <v>56.107032271672644</v>
      </c>
    </row>
    <row r="75" spans="1:15" ht="15" customHeight="1">
      <c r="A75" s="11" t="s">
        <v>224</v>
      </c>
      <c r="B75" s="34" t="s">
        <v>133</v>
      </c>
      <c r="C75" s="35"/>
      <c r="D75" s="35"/>
      <c r="E75" s="35"/>
      <c r="F75" s="35"/>
      <c r="G75" s="35"/>
      <c r="H75" s="35"/>
      <c r="I75" s="35"/>
      <c r="J75" s="2" t="s">
        <v>134</v>
      </c>
      <c r="K75" s="19">
        <v>4741</v>
      </c>
      <c r="L75" s="20">
        <v>2660.0344</v>
      </c>
      <c r="M75" s="14">
        <f t="shared" si="3"/>
        <v>56.107032271672644</v>
      </c>
    </row>
    <row r="76" spans="1:15" ht="23.25" customHeight="1">
      <c r="A76" s="11" t="s">
        <v>225</v>
      </c>
      <c r="B76" s="40" t="s">
        <v>135</v>
      </c>
      <c r="C76" s="41"/>
      <c r="D76" s="41"/>
      <c r="E76" s="41"/>
      <c r="F76" s="41"/>
      <c r="G76" s="41"/>
      <c r="H76" s="41"/>
      <c r="I76" s="41"/>
      <c r="J76" s="1" t="s">
        <v>136</v>
      </c>
      <c r="K76" s="21">
        <f>SUM(K77:K79)</f>
        <v>1349320.8185000001</v>
      </c>
      <c r="L76" s="22">
        <f>SUM(L77:L79)</f>
        <v>719205.69082000002</v>
      </c>
      <c r="M76" s="26">
        <f t="shared" si="3"/>
        <v>53.301311367856883</v>
      </c>
    </row>
    <row r="77" spans="1:15" ht="15" customHeight="1">
      <c r="A77" s="11" t="s">
        <v>226</v>
      </c>
      <c r="B77" s="34" t="s">
        <v>137</v>
      </c>
      <c r="C77" s="35"/>
      <c r="D77" s="35"/>
      <c r="E77" s="35"/>
      <c r="F77" s="35"/>
      <c r="G77" s="35"/>
      <c r="H77" s="35"/>
      <c r="I77" s="35"/>
      <c r="J77" s="2" t="s">
        <v>138</v>
      </c>
      <c r="K77" s="19">
        <v>675222.83900000004</v>
      </c>
      <c r="L77" s="20">
        <v>259948.80304</v>
      </c>
      <c r="M77" s="14">
        <f t="shared" si="3"/>
        <v>38.498224293624638</v>
      </c>
    </row>
    <row r="78" spans="1:15" ht="15" customHeight="1">
      <c r="A78" s="11" t="s">
        <v>227</v>
      </c>
      <c r="B78" s="34" t="s">
        <v>139</v>
      </c>
      <c r="C78" s="35"/>
      <c r="D78" s="35"/>
      <c r="E78" s="35"/>
      <c r="F78" s="35"/>
      <c r="G78" s="35"/>
      <c r="H78" s="35"/>
      <c r="I78" s="35"/>
      <c r="J78" s="2" t="s">
        <v>140</v>
      </c>
      <c r="K78" s="19">
        <v>648926.41949999996</v>
      </c>
      <c r="L78" s="29">
        <v>459256.88777999999</v>
      </c>
      <c r="M78" s="14">
        <f t="shared" si="3"/>
        <v>70.771796921730967</v>
      </c>
    </row>
    <row r="79" spans="1:15" ht="23.25" customHeight="1">
      <c r="A79" s="11" t="s">
        <v>228</v>
      </c>
      <c r="B79" s="34" t="s">
        <v>141</v>
      </c>
      <c r="C79" s="35"/>
      <c r="D79" s="35"/>
      <c r="E79" s="35"/>
      <c r="F79" s="35"/>
      <c r="G79" s="35"/>
      <c r="H79" s="35"/>
      <c r="I79" s="35"/>
      <c r="J79" s="2" t="s">
        <v>142</v>
      </c>
      <c r="K79" s="19">
        <v>25171.56</v>
      </c>
      <c r="L79" s="20">
        <v>0</v>
      </c>
      <c r="M79" s="14">
        <f t="shared" si="3"/>
        <v>0</v>
      </c>
    </row>
    <row r="80" spans="1:15" ht="23.25" customHeight="1">
      <c r="A80" s="11" t="s">
        <v>229</v>
      </c>
      <c r="B80" s="40" t="s">
        <v>143</v>
      </c>
      <c r="C80" s="41"/>
      <c r="D80" s="41"/>
      <c r="E80" s="41"/>
      <c r="F80" s="41"/>
      <c r="G80" s="41"/>
      <c r="H80" s="41"/>
      <c r="I80" s="41"/>
      <c r="J80" s="1" t="s">
        <v>144</v>
      </c>
      <c r="K80" s="21">
        <f>SUM(K81:K82)</f>
        <v>561933.95000000007</v>
      </c>
      <c r="L80" s="22">
        <f>SUM(L81:L82)</f>
        <v>38123.417119999998</v>
      </c>
      <c r="M80" s="26">
        <f t="shared" si="3"/>
        <v>6.7843235170254426</v>
      </c>
    </row>
    <row r="81" spans="1:13" ht="23.25" customHeight="1">
      <c r="A81" s="11" t="s">
        <v>230</v>
      </c>
      <c r="B81" s="34" t="s">
        <v>145</v>
      </c>
      <c r="C81" s="35"/>
      <c r="D81" s="35"/>
      <c r="E81" s="35"/>
      <c r="F81" s="35"/>
      <c r="G81" s="35"/>
      <c r="H81" s="35"/>
      <c r="I81" s="35"/>
      <c r="J81" s="2" t="s">
        <v>146</v>
      </c>
      <c r="K81" s="19">
        <v>541630.15</v>
      </c>
      <c r="L81" s="20">
        <v>24848.222040000001</v>
      </c>
      <c r="M81" s="14">
        <f t="shared" si="3"/>
        <v>4.5876733486863683</v>
      </c>
    </row>
    <row r="82" spans="1:13" ht="15" customHeight="1">
      <c r="A82" s="11" t="s">
        <v>231</v>
      </c>
      <c r="B82" s="34" t="s">
        <v>72</v>
      </c>
      <c r="C82" s="35"/>
      <c r="D82" s="35"/>
      <c r="E82" s="35"/>
      <c r="F82" s="35"/>
      <c r="G82" s="35"/>
      <c r="H82" s="35"/>
      <c r="I82" s="35"/>
      <c r="J82" s="2" t="s">
        <v>147</v>
      </c>
      <c r="K82" s="19">
        <v>20303.8</v>
      </c>
      <c r="L82" s="20">
        <v>13275.19508</v>
      </c>
      <c r="M82" s="14">
        <f t="shared" si="3"/>
        <v>65.382810508377744</v>
      </c>
    </row>
    <row r="83" spans="1:13" ht="23.25" customHeight="1">
      <c r="A83" s="11" t="s">
        <v>232</v>
      </c>
      <c r="B83" s="40" t="s">
        <v>148</v>
      </c>
      <c r="C83" s="41"/>
      <c r="D83" s="41"/>
      <c r="E83" s="41"/>
      <c r="F83" s="41"/>
      <c r="G83" s="41"/>
      <c r="H83" s="41"/>
      <c r="I83" s="41"/>
      <c r="J83" s="1" t="s">
        <v>149</v>
      </c>
      <c r="K83" s="21">
        <f>SUM(K84)</f>
        <v>22391.7</v>
      </c>
      <c r="L83" s="22">
        <f>SUM(L84)</f>
        <v>0</v>
      </c>
      <c r="M83" s="26">
        <f t="shared" si="3"/>
        <v>0</v>
      </c>
    </row>
    <row r="84" spans="1:13" ht="23.25" customHeight="1">
      <c r="A84" s="11" t="s">
        <v>233</v>
      </c>
      <c r="B84" s="34" t="s">
        <v>150</v>
      </c>
      <c r="C84" s="35"/>
      <c r="D84" s="35"/>
      <c r="E84" s="35"/>
      <c r="F84" s="35"/>
      <c r="G84" s="35"/>
      <c r="H84" s="35"/>
      <c r="I84" s="35"/>
      <c r="J84" s="2" t="s">
        <v>151</v>
      </c>
      <c r="K84" s="19">
        <v>22391.7</v>
      </c>
      <c r="L84" s="20">
        <v>0</v>
      </c>
      <c r="M84" s="14">
        <f t="shared" si="3"/>
        <v>0</v>
      </c>
    </row>
    <row r="85" spans="1:13" ht="23.25" customHeight="1">
      <c r="A85" s="11" t="s">
        <v>234</v>
      </c>
      <c r="B85" s="40" t="s">
        <v>152</v>
      </c>
      <c r="C85" s="41"/>
      <c r="D85" s="41"/>
      <c r="E85" s="41"/>
      <c r="F85" s="41"/>
      <c r="G85" s="41"/>
      <c r="H85" s="41"/>
      <c r="I85" s="41"/>
      <c r="J85" s="1" t="s">
        <v>153</v>
      </c>
      <c r="K85" s="21">
        <v>17775.5</v>
      </c>
      <c r="L85" s="22">
        <v>11736.23936</v>
      </c>
      <c r="M85" s="26">
        <f t="shared" si="3"/>
        <v>66.024805828246741</v>
      </c>
    </row>
    <row r="86" spans="1:13" ht="15" customHeight="1" thickBot="1">
      <c r="A86" s="13" t="s">
        <v>235</v>
      </c>
      <c r="B86" s="40" t="s">
        <v>154</v>
      </c>
      <c r="C86" s="41"/>
      <c r="D86" s="41"/>
      <c r="E86" s="41"/>
      <c r="F86" s="41"/>
      <c r="G86" s="41"/>
      <c r="H86" s="41"/>
      <c r="I86" s="41"/>
      <c r="J86" s="30" t="s">
        <v>155</v>
      </c>
      <c r="K86" s="32">
        <v>215568.09758</v>
      </c>
      <c r="L86" s="31">
        <v>204774.76100999999</v>
      </c>
      <c r="M86" s="15">
        <f t="shared" si="3"/>
        <v>94.99307332988154</v>
      </c>
    </row>
    <row r="87" spans="1:13" ht="15.75" thickBot="1">
      <c r="A87" s="5"/>
      <c r="B87" s="43" t="s">
        <v>243</v>
      </c>
      <c r="C87" s="43"/>
      <c r="D87" s="43"/>
      <c r="E87" s="43"/>
      <c r="F87" s="43"/>
      <c r="G87" s="43"/>
      <c r="H87" s="43"/>
      <c r="I87" s="43"/>
      <c r="J87" s="44"/>
      <c r="K87" s="23">
        <f>K6+K8+K14+K19+K23+K27+K32+K36+K43+K48+K53+K57+K62+K68+K71+K74+K76+K80+K83+K85+K86</f>
        <v>8786615.5187500007</v>
      </c>
      <c r="L87" s="24">
        <f>L6+L8+L14+L19+L23+L27+L32+L36+L43+L48+L53+L57+L62+L68+L71+L74+L76+L80+L85+L86</f>
        <v>5280571.0424800003</v>
      </c>
      <c r="M87" s="16">
        <f t="shared" si="3"/>
        <v>60.097895841824922</v>
      </c>
    </row>
  </sheetData>
  <mergeCells count="89">
    <mergeCell ref="A2:M2"/>
    <mergeCell ref="B87:J87"/>
    <mergeCell ref="B84:I84"/>
    <mergeCell ref="B82:I82"/>
    <mergeCell ref="B81:I81"/>
    <mergeCell ref="B79:I79"/>
    <mergeCell ref="B78:I78"/>
    <mergeCell ref="B77:I77"/>
    <mergeCell ref="B75:I75"/>
    <mergeCell ref="B73:I73"/>
    <mergeCell ref="A4:A5"/>
    <mergeCell ref="B4:I5"/>
    <mergeCell ref="J4:J5"/>
    <mergeCell ref="K4:K5"/>
    <mergeCell ref="B6:I6"/>
    <mergeCell ref="B8:I8"/>
    <mergeCell ref="B86:I86"/>
    <mergeCell ref="B61:I61"/>
    <mergeCell ref="B60:I60"/>
    <mergeCell ref="B59:I59"/>
    <mergeCell ref="B58:I58"/>
    <mergeCell ref="B72:I72"/>
    <mergeCell ref="B71:I71"/>
    <mergeCell ref="B70:I70"/>
    <mergeCell ref="B69:I69"/>
    <mergeCell ref="B68:I68"/>
    <mergeCell ref="B74:I74"/>
    <mergeCell ref="B76:I76"/>
    <mergeCell ref="B80:I80"/>
    <mergeCell ref="B83:I83"/>
    <mergeCell ref="B85:I85"/>
    <mergeCell ref="B57:I57"/>
    <mergeCell ref="B67:I67"/>
    <mergeCell ref="B66:I66"/>
    <mergeCell ref="B65:I65"/>
    <mergeCell ref="B63:I63"/>
    <mergeCell ref="B62:I62"/>
    <mergeCell ref="B64:I64"/>
    <mergeCell ref="B51:I51"/>
    <mergeCell ref="B50:I50"/>
    <mergeCell ref="B49:I49"/>
    <mergeCell ref="B48:I48"/>
    <mergeCell ref="B47:I47"/>
    <mergeCell ref="B56:I56"/>
    <mergeCell ref="B55:I55"/>
    <mergeCell ref="B54:I54"/>
    <mergeCell ref="B53:I53"/>
    <mergeCell ref="B52:I52"/>
    <mergeCell ref="B41:I41"/>
    <mergeCell ref="B40:I40"/>
    <mergeCell ref="B39:I39"/>
    <mergeCell ref="B38:I38"/>
    <mergeCell ref="B37:I37"/>
    <mergeCell ref="B46:I46"/>
    <mergeCell ref="B45:I45"/>
    <mergeCell ref="B44:I44"/>
    <mergeCell ref="B43:I43"/>
    <mergeCell ref="B42:I42"/>
    <mergeCell ref="B20:I20"/>
    <mergeCell ref="B19:I19"/>
    <mergeCell ref="B18:I18"/>
    <mergeCell ref="B17:I17"/>
    <mergeCell ref="B16:I16"/>
    <mergeCell ref="B25:I25"/>
    <mergeCell ref="B24:I24"/>
    <mergeCell ref="B23:I23"/>
    <mergeCell ref="B22:I22"/>
    <mergeCell ref="B21:I21"/>
    <mergeCell ref="L4:M4"/>
    <mergeCell ref="C3:I3"/>
    <mergeCell ref="B10:I10"/>
    <mergeCell ref="B9:I9"/>
    <mergeCell ref="B7:I7"/>
    <mergeCell ref="B15:I15"/>
    <mergeCell ref="B14:I14"/>
    <mergeCell ref="B13:I13"/>
    <mergeCell ref="B12:I12"/>
    <mergeCell ref="B11:I11"/>
    <mergeCell ref="B26:I26"/>
    <mergeCell ref="B31:I31"/>
    <mergeCell ref="B30:I30"/>
    <mergeCell ref="B29:I29"/>
    <mergeCell ref="B28:I28"/>
    <mergeCell ref="B27:I27"/>
    <mergeCell ref="B36:I36"/>
    <mergeCell ref="B35:I35"/>
    <mergeCell ref="B34:I34"/>
    <mergeCell ref="B33:I33"/>
    <mergeCell ref="B32:I32"/>
  </mergeCells>
  <pageMargins left="0.23622047244094491" right="0.23622047244094491" top="0.39370078740157483" bottom="0.23622047244094491" header="0.31496062992125984" footer="0.31496062992125984"/>
  <pageSetup scale="8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Результат 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Super</cp:lastModifiedBy>
  <cp:lastPrinted>2020-10-27T09:08:20Z</cp:lastPrinted>
  <dcterms:created xsi:type="dcterms:W3CDTF">2020-08-10T11:46:15Z</dcterms:created>
  <dcterms:modified xsi:type="dcterms:W3CDTF">2020-11-02T07:55:15Z</dcterms:modified>
</cp:coreProperties>
</file>