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05" windowWidth="20955" windowHeight="96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M45" i="1"/>
  <c r="M44"/>
  <c r="M43"/>
  <c r="M36"/>
  <c r="M37"/>
  <c r="M38"/>
  <c r="M39"/>
  <c r="M34"/>
  <c r="M31"/>
  <c r="M32"/>
  <c r="M27"/>
  <c r="M28"/>
  <c r="M29"/>
  <c r="M30"/>
  <c r="M26"/>
  <c r="M23"/>
  <c r="M22"/>
  <c r="M21"/>
  <c r="L32"/>
  <c r="K32"/>
  <c r="M20"/>
  <c r="M17"/>
  <c r="M15"/>
  <c r="M14"/>
  <c r="M13"/>
  <c r="M11"/>
  <c r="M9"/>
  <c r="L31"/>
  <c r="L45"/>
  <c r="L44"/>
  <c r="L43"/>
  <c r="L37"/>
  <c r="L38"/>
  <c r="L39"/>
  <c r="L36"/>
  <c r="L34"/>
  <c r="L30"/>
  <c r="L27"/>
  <c r="L28"/>
  <c r="L29"/>
  <c r="L26"/>
  <c r="L23"/>
  <c r="L22"/>
  <c r="L21"/>
  <c r="L20"/>
  <c r="L17"/>
  <c r="L15"/>
  <c r="L14"/>
  <c r="L13"/>
  <c r="L11"/>
  <c r="L9"/>
  <c r="K45"/>
  <c r="K43"/>
  <c r="K37"/>
  <c r="K38"/>
  <c r="K39"/>
  <c r="K36"/>
  <c r="K34"/>
  <c r="K27"/>
  <c r="K29"/>
  <c r="K30"/>
  <c r="K31"/>
  <c r="K26"/>
  <c r="K21"/>
  <c r="K22"/>
  <c r="K23"/>
  <c r="K20"/>
  <c r="K17"/>
  <c r="K15"/>
  <c r="K13"/>
  <c r="K11"/>
  <c r="K9"/>
  <c r="J45"/>
  <c r="J44"/>
  <c r="J43"/>
  <c r="J38"/>
  <c r="J37"/>
  <c r="J36"/>
  <c r="J34"/>
  <c r="J32"/>
  <c r="J31"/>
  <c r="J30"/>
  <c r="J29"/>
  <c r="J28"/>
  <c r="J27"/>
  <c r="J26"/>
  <c r="J23"/>
  <c r="J22"/>
  <c r="J21"/>
  <c r="J20"/>
  <c r="J17"/>
  <c r="J15"/>
  <c r="J14"/>
  <c r="J13"/>
  <c r="J11"/>
  <c r="J9"/>
  <c r="G45" l="1"/>
  <c r="G30"/>
  <c r="G31"/>
  <c r="G32"/>
  <c r="G34"/>
  <c r="G36"/>
  <c r="G37"/>
  <c r="G38"/>
  <c r="G39"/>
  <c r="G29"/>
  <c r="G26"/>
  <c r="G27"/>
  <c r="G23"/>
  <c r="G21"/>
  <c r="G22"/>
  <c r="G20"/>
  <c r="G17"/>
  <c r="G14"/>
  <c r="G15"/>
  <c r="G13"/>
  <c r="G11"/>
  <c r="G9"/>
  <c r="H31"/>
  <c r="H45" s="1"/>
  <c r="I31"/>
  <c r="I45" s="1"/>
  <c r="E34"/>
  <c r="F34" s="1"/>
  <c r="D34"/>
  <c r="E31"/>
  <c r="E45" s="1"/>
  <c r="F39" s="1"/>
  <c r="D31"/>
  <c r="D45" s="1"/>
  <c r="F13" l="1"/>
  <c r="F20"/>
  <c r="F26"/>
  <c r="F30"/>
  <c r="F36"/>
  <c r="F43"/>
  <c r="F14"/>
  <c r="F21"/>
  <c r="F27"/>
  <c r="F31"/>
  <c r="F37"/>
  <c r="F44"/>
  <c r="F9"/>
  <c r="F15"/>
  <c r="F22"/>
  <c r="F28"/>
  <c r="F32"/>
  <c r="F45" s="1"/>
  <c r="F38"/>
  <c r="F11"/>
  <c r="F17"/>
  <c r="F23"/>
  <c r="F29"/>
</calcChain>
</file>

<file path=xl/sharedStrings.xml><?xml version="1.0" encoding="utf-8"?>
<sst xmlns="http://schemas.openxmlformats.org/spreadsheetml/2006/main" count="79" uniqueCount="75">
  <si>
    <t>№</t>
  </si>
  <si>
    <t>Наименование доходов</t>
  </si>
  <si>
    <t>9 месяцев 2019 год</t>
  </si>
  <si>
    <t>9 месяцев  2020 год</t>
  </si>
  <si>
    <t>Прирост (снижение) исполнения бюджета, за 9 месяцев 2020 года к 9 месяцам 2019года, тыс. рублей</t>
  </si>
  <si>
    <t xml:space="preserve">Поступило </t>
  </si>
  <si>
    <t>за 9 месяцев 2020 года, в % к 9 месяцам 2019 года</t>
  </si>
  <si>
    <t xml:space="preserve">Утвержденный бюджет (в редакции Решения </t>
  </si>
  <si>
    <t>СД от 13.09.2019 № 1/9), тыс. рублей</t>
  </si>
  <si>
    <t xml:space="preserve">Поступило за   9 месяцев, тыс. рублей </t>
  </si>
  <si>
    <t>Доля к всего доходов, %</t>
  </si>
  <si>
    <t>Исполнение к утверждённому бюджету, %</t>
  </si>
  <si>
    <t>СД  от 16.09.2020 №3/8), тыс. рублей</t>
  </si>
  <si>
    <t xml:space="preserve">Поступило за 9 месяцев, тыс. рублей </t>
  </si>
  <si>
    <t xml:space="preserve">  Исполнение к утверждённому бюджету, %</t>
  </si>
  <si>
    <t>1.</t>
  </si>
  <si>
    <t>НАЛОГОВЫЕ ДОХОДЫ</t>
  </si>
  <si>
    <t xml:space="preserve">   в том числе:</t>
  </si>
  <si>
    <t>1.1.</t>
  </si>
  <si>
    <t>Налог на доходы</t>
  </si>
  <si>
    <t>физических лиц</t>
  </si>
  <si>
    <t>1.2.</t>
  </si>
  <si>
    <t>Налоги на товары (работы, услуги), реализуемые на территории РФ (акцизы).</t>
  </si>
  <si>
    <t>1.3.</t>
  </si>
  <si>
    <t>Единый сельскохозяйственный налог</t>
  </si>
  <si>
    <t>1.4.</t>
  </si>
  <si>
    <t>Единый налог на</t>
  </si>
  <si>
    <t>вмененный доход для отдельных видов деятельности</t>
  </si>
  <si>
    <t>1.5.</t>
  </si>
  <si>
    <t>Налог, взимаемый     в связи с</t>
  </si>
  <si>
    <t>применением упрощенной</t>
  </si>
  <si>
    <t>системы налогообложения</t>
  </si>
  <si>
    <t>1.6.</t>
  </si>
  <si>
    <t>Налог, взимаемый в связи с применением патентной системы налогообложения</t>
  </si>
  <si>
    <t>1.7.</t>
  </si>
  <si>
    <t>1.8.</t>
  </si>
  <si>
    <t>Земельный налог с организаций, обладающих земельным участком, расположенным в границах городских округов</t>
  </si>
  <si>
    <t>2.</t>
  </si>
  <si>
    <t>НЕНАЛОГОВЫЕ ДОХОДЫ</t>
  </si>
  <si>
    <t>2.1.</t>
  </si>
  <si>
    <t>Доходы от использования имущества, находящегося в государственной</t>
  </si>
  <si>
    <t>2.2.</t>
  </si>
  <si>
    <t>и муниципальной собственности</t>
  </si>
  <si>
    <t>2.3.</t>
  </si>
  <si>
    <t>Платежи при пользовании природными ресурсами</t>
  </si>
  <si>
    <t>2.4.</t>
  </si>
  <si>
    <t>Доходы от оказания платных услуг и компенсации затрат государства</t>
  </si>
  <si>
    <t>2.5.</t>
  </si>
  <si>
    <t xml:space="preserve">Доходы от продажи материальных и нематериальных активов </t>
  </si>
  <si>
    <t>2.6.</t>
  </si>
  <si>
    <t>Штрафы, санкции, возмещение ущерба</t>
  </si>
  <si>
    <t>3.</t>
  </si>
  <si>
    <t>ИТОГО НАЛОГОВЫЕ И НЕНАЛОГОВЫЕ ДОХОДЫ</t>
  </si>
  <si>
    <t>4.</t>
  </si>
  <si>
    <t>БЕЗВОЗМЕЗДНЫЕ ПОСТУПЛЕНИЯ</t>
  </si>
  <si>
    <t>в том числе:</t>
  </si>
  <si>
    <t>Безвозмездные поступления от бюджетов бюджетной системы Российской Федерации</t>
  </si>
  <si>
    <t>Дотации</t>
  </si>
  <si>
    <t>Субсидии</t>
  </si>
  <si>
    <t>Субвенции</t>
  </si>
  <si>
    <t>Иные межбюджетные трансферты</t>
  </si>
  <si>
    <t>4.2.</t>
  </si>
  <si>
    <t>Безвозмездные поступления от государственных (муниципальных) организаций</t>
  </si>
  <si>
    <t>4.3.</t>
  </si>
  <si>
    <t>Безвозмездные поступления от негосударственных организаций</t>
  </si>
  <si>
    <t>4.4.</t>
  </si>
  <si>
    <t>Прочие безвозмездные поступления</t>
  </si>
  <si>
    <t>4.5.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</si>
  <si>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     </t>
  </si>
  <si>
    <t>4.6.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</si>
  <si>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</si>
  <si>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</si>
  <si>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Налог на имущество физических лиц взимаемый по ставкам, применяемых к объектам налогообложения, расположенным в границах городских округов</t>
  </si>
  <si>
    <t>4.1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</si>
  <si>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Сведения об исполнении бюджета городского округа Истра Московской области по доходам в разрезе видов доходов  и в сравнении с соотвествующим периодом прошлого года (по состоянию на 01.10.2020 год) 
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</si>
</sst>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Calibri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164" fontId="4" fillId="0" borderId="8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vertical="center"/>
    </xf>
    <xf numFmtId="164" fontId="6" fillId="0" borderId="2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164" fontId="6" fillId="0" borderId="13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/>
    </xf>
    <xf numFmtId="0" fontId="6" fillId="0" borderId="10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164" fontId="6" fillId="0" borderId="2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vertical="center"/>
    </xf>
    <xf numFmtId="49" fontId="6" fillId="0" borderId="9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justify" vertical="center"/>
    </xf>
    <xf numFmtId="0" fontId="6" fillId="0" borderId="15" xfId="0" applyFont="1" applyBorder="1" applyAlignment="1">
      <alignment horizontal="justify" vertical="center"/>
    </xf>
    <xf numFmtId="0" fontId="6" fillId="0" borderId="12" xfId="0" applyFont="1" applyBorder="1" applyAlignment="1">
      <alignment horizontal="justify" vertical="center"/>
    </xf>
    <xf numFmtId="0" fontId="6" fillId="0" borderId="0" xfId="0" applyFont="1" applyBorder="1" applyAlignment="1">
      <alignment horizontal="justify" vertical="center"/>
    </xf>
    <xf numFmtId="0" fontId="6" fillId="0" borderId="11" xfId="0" applyFont="1" applyBorder="1" applyAlignment="1">
      <alignment horizontal="justify" vertical="center"/>
    </xf>
    <xf numFmtId="0" fontId="6" fillId="0" borderId="13" xfId="0" applyFont="1" applyBorder="1" applyAlignment="1">
      <alignment horizontal="justify" vertical="center"/>
    </xf>
    <xf numFmtId="0" fontId="0" fillId="0" borderId="3" xfId="0" applyBorder="1" applyAlignment="1">
      <alignment horizontal="center" vertical="center" wrapText="1"/>
    </xf>
    <xf numFmtId="0" fontId="6" fillId="0" borderId="10" xfId="0" applyFont="1" applyBorder="1" applyAlignment="1">
      <alignment horizontal="justify" vertical="center"/>
    </xf>
    <xf numFmtId="0" fontId="6" fillId="0" borderId="9" xfId="0" applyFont="1" applyBorder="1" applyAlignment="1">
      <alignment horizontal="justify" vertical="center"/>
    </xf>
    <xf numFmtId="0" fontId="0" fillId="0" borderId="0" xfId="0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9"/>
  <sheetViews>
    <sheetView tabSelected="1" topLeftCell="A40" workbookViewId="0">
      <selection activeCell="Q54" sqref="Q54"/>
    </sheetView>
  </sheetViews>
  <sheetFormatPr defaultRowHeight="15"/>
  <cols>
    <col min="1" max="1" width="4.42578125" style="7" customWidth="1"/>
    <col min="2" max="2" width="8.85546875" hidden="1" customWidth="1"/>
    <col min="3" max="3" width="41.28515625" customWidth="1"/>
    <col min="4" max="4" width="14.7109375" customWidth="1"/>
    <col min="5" max="5" width="11.5703125" customWidth="1"/>
    <col min="6" max="6" width="10.28515625" customWidth="1"/>
    <col min="7" max="7" width="10.7109375" customWidth="1"/>
    <col min="8" max="8" width="12.85546875" customWidth="1"/>
    <col min="9" max="9" width="12.140625" customWidth="1"/>
    <col min="10" max="10" width="13" customWidth="1"/>
    <col min="11" max="11" width="12" customWidth="1"/>
    <col min="12" max="12" width="13.28515625" customWidth="1"/>
    <col min="13" max="13" width="10.28515625" customWidth="1"/>
  </cols>
  <sheetData>
    <row r="1" spans="1:13" ht="16.5" customHeight="1"/>
    <row r="2" spans="1:13">
      <c r="A2" s="72" t="s">
        <v>74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</row>
    <row r="3" spans="1:13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</row>
    <row r="4" spans="1:13" ht="51.4" customHeight="1" thickBot="1">
      <c r="A4" s="73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</row>
    <row r="5" spans="1:13" ht="15.75" thickBot="1">
      <c r="A5" s="55" t="s">
        <v>0</v>
      </c>
      <c r="B5" s="49" t="s">
        <v>1</v>
      </c>
      <c r="C5" s="50"/>
      <c r="D5" s="30" t="s">
        <v>2</v>
      </c>
      <c r="E5" s="31"/>
      <c r="F5" s="31"/>
      <c r="G5" s="32"/>
      <c r="H5" s="30" t="s">
        <v>3</v>
      </c>
      <c r="I5" s="31"/>
      <c r="J5" s="31"/>
      <c r="K5" s="32"/>
      <c r="L5" s="43" t="s">
        <v>4</v>
      </c>
      <c r="M5" s="1" t="s">
        <v>5</v>
      </c>
    </row>
    <row r="6" spans="1:13" ht="52.5">
      <c r="A6" s="56"/>
      <c r="B6" s="51"/>
      <c r="C6" s="52"/>
      <c r="D6" s="2" t="s">
        <v>7</v>
      </c>
      <c r="E6" s="43" t="s">
        <v>9</v>
      </c>
      <c r="F6" s="43" t="s">
        <v>10</v>
      </c>
      <c r="G6" s="43" t="s">
        <v>11</v>
      </c>
      <c r="H6" s="2" t="s">
        <v>7</v>
      </c>
      <c r="I6" s="43" t="s">
        <v>13</v>
      </c>
      <c r="J6" s="43" t="s">
        <v>10</v>
      </c>
      <c r="K6" s="43" t="s">
        <v>14</v>
      </c>
      <c r="L6" s="60"/>
      <c r="M6" s="2" t="s">
        <v>6</v>
      </c>
    </row>
    <row r="7" spans="1:13" ht="42.75" thickBot="1">
      <c r="A7" s="57"/>
      <c r="B7" s="53"/>
      <c r="C7" s="54"/>
      <c r="D7" s="4" t="s">
        <v>8</v>
      </c>
      <c r="E7" s="44"/>
      <c r="F7" s="44"/>
      <c r="G7" s="44"/>
      <c r="H7" s="4" t="s">
        <v>12</v>
      </c>
      <c r="I7" s="44"/>
      <c r="J7" s="44"/>
      <c r="K7" s="44"/>
      <c r="L7" s="44"/>
      <c r="M7" s="3"/>
    </row>
    <row r="8" spans="1:13" ht="15.75" thickBot="1">
      <c r="A8" s="5">
        <v>1</v>
      </c>
      <c r="B8" s="45">
        <v>2</v>
      </c>
      <c r="C8" s="46"/>
      <c r="D8" s="6">
        <v>3</v>
      </c>
      <c r="E8" s="4">
        <v>4</v>
      </c>
      <c r="F8" s="6">
        <v>5</v>
      </c>
      <c r="G8" s="6">
        <v>6</v>
      </c>
      <c r="H8" s="6">
        <v>7</v>
      </c>
      <c r="I8" s="4">
        <v>8</v>
      </c>
      <c r="J8" s="6">
        <v>9</v>
      </c>
      <c r="K8" s="4">
        <v>10</v>
      </c>
      <c r="L8" s="6">
        <v>11</v>
      </c>
      <c r="M8" s="6">
        <v>12</v>
      </c>
    </row>
    <row r="9" spans="1:13" ht="15.75" thickBot="1">
      <c r="A9" s="47" t="s">
        <v>15</v>
      </c>
      <c r="B9" s="48"/>
      <c r="C9" s="8" t="s">
        <v>16</v>
      </c>
      <c r="D9" s="14">
        <v>4281474.4000000004</v>
      </c>
      <c r="E9" s="14">
        <v>2581491.7000000002</v>
      </c>
      <c r="F9" s="15">
        <f>E9*100/E45</f>
        <v>53.151206496117496</v>
      </c>
      <c r="G9" s="15">
        <f>E9*100/D9</f>
        <v>60.294456040657394</v>
      </c>
      <c r="H9" s="14">
        <v>4127483.1</v>
      </c>
      <c r="I9" s="15">
        <v>2149593.7000000002</v>
      </c>
      <c r="J9" s="14">
        <f>I9*100/I45</f>
        <v>48.143731857440841</v>
      </c>
      <c r="K9" s="14">
        <f>I9*100/H9</f>
        <v>52.080012150746306</v>
      </c>
      <c r="L9" s="14">
        <f>I9-E9</f>
        <v>-431898</v>
      </c>
      <c r="M9" s="15">
        <f>I9/E9*100</f>
        <v>83.269440688110677</v>
      </c>
    </row>
    <row r="10" spans="1:13" ht="15.75" thickBot="1">
      <c r="A10" s="33"/>
      <c r="B10" s="34"/>
      <c r="C10" s="9" t="s">
        <v>17</v>
      </c>
      <c r="D10" s="16"/>
      <c r="E10" s="14"/>
      <c r="F10" s="17"/>
      <c r="G10" s="17"/>
      <c r="H10" s="18"/>
      <c r="I10" s="16"/>
      <c r="J10" s="14"/>
      <c r="K10" s="14"/>
      <c r="L10" s="14"/>
      <c r="M10" s="15"/>
    </row>
    <row r="11" spans="1:13">
      <c r="A11" s="35" t="s">
        <v>18</v>
      </c>
      <c r="B11" s="36"/>
      <c r="C11" s="10" t="s">
        <v>19</v>
      </c>
      <c r="D11" s="39">
        <v>1250381</v>
      </c>
      <c r="E11" s="39">
        <v>924073.3</v>
      </c>
      <c r="F11" s="58">
        <f>E11*100/E45</f>
        <v>19.026057990366084</v>
      </c>
      <c r="G11" s="58">
        <f>E11*100/D11</f>
        <v>73.903338262497584</v>
      </c>
      <c r="H11" s="58">
        <v>1150176.1000000001</v>
      </c>
      <c r="I11" s="58">
        <v>803161.9</v>
      </c>
      <c r="J11" s="39">
        <f>I11*100/I45</f>
        <v>17.988148714667666</v>
      </c>
      <c r="K11" s="39">
        <f>I11*100/H11</f>
        <v>69.829472199952676</v>
      </c>
      <c r="L11" s="39">
        <f>I11-E11</f>
        <v>-120911.40000000002</v>
      </c>
      <c r="M11" s="58">
        <f>I11/E11*100</f>
        <v>86.915388638541984</v>
      </c>
    </row>
    <row r="12" spans="1:13" ht="15.75" thickBot="1">
      <c r="A12" s="37"/>
      <c r="B12" s="38"/>
      <c r="C12" s="9" t="s">
        <v>20</v>
      </c>
      <c r="D12" s="40"/>
      <c r="E12" s="40"/>
      <c r="F12" s="59"/>
      <c r="G12" s="61"/>
      <c r="H12" s="59"/>
      <c r="I12" s="59"/>
      <c r="J12" s="40"/>
      <c r="K12" s="40"/>
      <c r="L12" s="40"/>
      <c r="M12" s="59"/>
    </row>
    <row r="13" spans="1:13" ht="42.6" customHeight="1" thickBot="1">
      <c r="A13" s="28" t="s">
        <v>21</v>
      </c>
      <c r="B13" s="29"/>
      <c r="C13" s="9" t="s">
        <v>22</v>
      </c>
      <c r="D13" s="20">
        <v>68462</v>
      </c>
      <c r="E13" s="20">
        <v>51403.7</v>
      </c>
      <c r="F13" s="21">
        <f>E13*100/E45</f>
        <v>1.0583681804456218</v>
      </c>
      <c r="G13" s="22">
        <f>E13*100/D13</f>
        <v>75.08354999853934</v>
      </c>
      <c r="H13" s="22">
        <v>82467</v>
      </c>
      <c r="I13" s="17">
        <v>55834.1</v>
      </c>
      <c r="J13" s="20">
        <f>I13*100/I45</f>
        <v>1.2504976819114875</v>
      </c>
      <c r="K13" s="20">
        <f>I13*100/H13</f>
        <v>67.704778881249467</v>
      </c>
      <c r="L13" s="20">
        <f>I13-E13</f>
        <v>4430.4000000000015</v>
      </c>
      <c r="M13" s="17">
        <f>I13/E13*100</f>
        <v>108.61883483095576</v>
      </c>
    </row>
    <row r="14" spans="1:13" ht="36.950000000000003" customHeight="1" thickBot="1">
      <c r="A14" s="28" t="s">
        <v>23</v>
      </c>
      <c r="B14" s="29"/>
      <c r="C14" s="9" t="s">
        <v>24</v>
      </c>
      <c r="D14" s="20">
        <v>3985</v>
      </c>
      <c r="E14" s="20">
        <v>1062.7</v>
      </c>
      <c r="F14" s="17">
        <f>E14*100/E45</f>
        <v>2.1880290044482446E-2</v>
      </c>
      <c r="G14" s="22">
        <f>E14*100/D14</f>
        <v>26.667503136762861</v>
      </c>
      <c r="H14" s="17">
        <v>0</v>
      </c>
      <c r="I14" s="17">
        <v>71.7</v>
      </c>
      <c r="J14" s="20">
        <f>I14*100/I45</f>
        <v>1.6058409429551769E-3</v>
      </c>
      <c r="K14" s="20">
        <v>0</v>
      </c>
      <c r="L14" s="20">
        <f>I14-E14</f>
        <v>-991</v>
      </c>
      <c r="M14" s="17">
        <f>I14/E14*100</f>
        <v>6.746965277124306</v>
      </c>
    </row>
    <row r="15" spans="1:13">
      <c r="A15" s="35" t="s">
        <v>25</v>
      </c>
      <c r="B15" s="36"/>
      <c r="C15" s="10" t="s">
        <v>26</v>
      </c>
      <c r="D15" s="39">
        <v>77166</v>
      </c>
      <c r="E15" s="39">
        <v>64752.5</v>
      </c>
      <c r="F15" s="58">
        <f>E15*100/E45</f>
        <v>1.3332111424723341</v>
      </c>
      <c r="G15" s="58">
        <f>E15*100/D15</f>
        <v>83.913251950340822</v>
      </c>
      <c r="H15" s="58">
        <v>59865</v>
      </c>
      <c r="I15" s="58">
        <v>47406.2</v>
      </c>
      <c r="J15" s="39">
        <f>I15*100/I45</f>
        <v>1.0617408216167603</v>
      </c>
      <c r="K15" s="39">
        <f>I15*100/H15</f>
        <v>79.18850747515242</v>
      </c>
      <c r="L15" s="39">
        <f>I15-E15</f>
        <v>-17346.300000000003</v>
      </c>
      <c r="M15" s="58">
        <f>I15/E15*100</f>
        <v>73.211381799930493</v>
      </c>
    </row>
    <row r="16" spans="1:13" ht="27.6" customHeight="1" thickBot="1">
      <c r="A16" s="37"/>
      <c r="B16" s="38"/>
      <c r="C16" s="9" t="s">
        <v>27</v>
      </c>
      <c r="D16" s="40"/>
      <c r="E16" s="40"/>
      <c r="F16" s="59"/>
      <c r="G16" s="59"/>
      <c r="H16" s="59"/>
      <c r="I16" s="59"/>
      <c r="J16" s="40"/>
      <c r="K16" s="40"/>
      <c r="L16" s="40"/>
      <c r="M16" s="59"/>
    </row>
    <row r="17" spans="1:13">
      <c r="A17" s="63" t="s">
        <v>28</v>
      </c>
      <c r="B17" s="64"/>
      <c r="C17" s="10" t="s">
        <v>29</v>
      </c>
      <c r="D17" s="39">
        <v>468504</v>
      </c>
      <c r="E17" s="39">
        <v>365378.2</v>
      </c>
      <c r="F17" s="58">
        <f>E17*100/E45</f>
        <v>7.5228954473801783</v>
      </c>
      <c r="G17" s="58">
        <f>E17*100/D17</f>
        <v>77.988277581408056</v>
      </c>
      <c r="H17" s="58">
        <v>588708</v>
      </c>
      <c r="I17" s="58">
        <v>333871.8</v>
      </c>
      <c r="J17" s="39">
        <f>I17*100/I45</f>
        <v>7.4776151483701847</v>
      </c>
      <c r="K17" s="39">
        <f>I17*100/H17</f>
        <v>56.712631729142458</v>
      </c>
      <c r="L17" s="39">
        <f>I17-E17</f>
        <v>-31506.400000000023</v>
      </c>
      <c r="M17" s="58">
        <f>I17/E17*100</f>
        <v>91.377044388526727</v>
      </c>
    </row>
    <row r="18" spans="1:13">
      <c r="A18" s="65"/>
      <c r="B18" s="66"/>
      <c r="C18" s="10" t="s">
        <v>30</v>
      </c>
      <c r="D18" s="62"/>
      <c r="E18" s="62"/>
      <c r="F18" s="61"/>
      <c r="G18" s="69"/>
      <c r="H18" s="61"/>
      <c r="I18" s="61"/>
      <c r="J18" s="62"/>
      <c r="K18" s="74"/>
      <c r="L18" s="74"/>
      <c r="M18" s="61"/>
    </row>
    <row r="19" spans="1:13" ht="15.75" thickBot="1">
      <c r="A19" s="67"/>
      <c r="B19" s="68"/>
      <c r="C19" s="9" t="s">
        <v>31</v>
      </c>
      <c r="D19" s="40"/>
      <c r="E19" s="40"/>
      <c r="F19" s="59"/>
      <c r="G19" s="69"/>
      <c r="H19" s="59"/>
      <c r="I19" s="59"/>
      <c r="J19" s="40"/>
      <c r="K19" s="75"/>
      <c r="L19" s="75"/>
      <c r="M19" s="59"/>
    </row>
    <row r="20" spans="1:13" ht="26.25" thickBot="1">
      <c r="A20" s="70" t="s">
        <v>32</v>
      </c>
      <c r="B20" s="71"/>
      <c r="C20" s="9" t="s">
        <v>33</v>
      </c>
      <c r="D20" s="20">
        <v>46177</v>
      </c>
      <c r="E20" s="20">
        <v>30888.400000000001</v>
      </c>
      <c r="F20" s="21">
        <f>E20*100/E45</f>
        <v>0.6359717239201953</v>
      </c>
      <c r="G20" s="22">
        <f>E20*100/D20</f>
        <v>66.891309526387602</v>
      </c>
      <c r="H20" s="17">
        <v>46808</v>
      </c>
      <c r="I20" s="17">
        <v>31200.799999999999</v>
      </c>
      <c r="J20" s="20">
        <f>I20*100/I45</f>
        <v>0.69879389250984503</v>
      </c>
      <c r="K20" s="19">
        <f>I20*100/H20</f>
        <v>66.656981712527767</v>
      </c>
      <c r="L20" s="20">
        <f>I20-E20</f>
        <v>312.39999999999782</v>
      </c>
      <c r="M20" s="17">
        <f>I20/E20*100</f>
        <v>101.01138291397417</v>
      </c>
    </row>
    <row r="21" spans="1:13" ht="51.75" thickBot="1">
      <c r="A21" s="70" t="s">
        <v>34</v>
      </c>
      <c r="B21" s="71"/>
      <c r="C21" s="9" t="s">
        <v>72</v>
      </c>
      <c r="D21" s="20">
        <v>196456</v>
      </c>
      <c r="E21" s="20">
        <v>40203.699999999997</v>
      </c>
      <c r="F21" s="21">
        <f>E21*100/E45</f>
        <v>0.8277675890292262</v>
      </c>
      <c r="G21" s="22">
        <f t="shared" ref="G21:G27" si="0">E21*100/D21</f>
        <v>20.464480596164023</v>
      </c>
      <c r="H21" s="17">
        <v>254628</v>
      </c>
      <c r="I21" s="17">
        <v>63608.6</v>
      </c>
      <c r="J21" s="24">
        <f>I21*100/I45</f>
        <v>1.4246205607260622</v>
      </c>
      <c r="K21" s="19">
        <f t="shared" ref="K21:K23" si="1">I21*100/H21</f>
        <v>24.980991878348021</v>
      </c>
      <c r="L21" s="20">
        <f>I21-E21</f>
        <v>23404.9</v>
      </c>
      <c r="M21" s="17">
        <f>I21/E21*100</f>
        <v>158.21578610923871</v>
      </c>
    </row>
    <row r="22" spans="1:13" ht="66.95" customHeight="1" thickBot="1">
      <c r="A22" s="28" t="s">
        <v>35</v>
      </c>
      <c r="B22" s="29"/>
      <c r="C22" s="9" t="s">
        <v>36</v>
      </c>
      <c r="D22" s="20">
        <v>1527114.4</v>
      </c>
      <c r="E22" s="20">
        <v>917255.2</v>
      </c>
      <c r="F22" s="21">
        <f>E22*100/E45</f>
        <v>18.885677821407501</v>
      </c>
      <c r="G22" s="22">
        <f t="shared" si="0"/>
        <v>60.064602887642216</v>
      </c>
      <c r="H22" s="17">
        <v>1294314</v>
      </c>
      <c r="I22" s="17">
        <v>670440.6</v>
      </c>
      <c r="J22" s="24">
        <f>I22*100/I45</f>
        <v>15.015634104594625</v>
      </c>
      <c r="K22" s="19">
        <f t="shared" si="1"/>
        <v>51.798914328362358</v>
      </c>
      <c r="L22" s="20">
        <f>I22-E22</f>
        <v>-246814.59999999998</v>
      </c>
      <c r="M22" s="17">
        <f>I22/E22*100</f>
        <v>73.092046793520495</v>
      </c>
    </row>
    <row r="23" spans="1:13" ht="15.75" thickBot="1">
      <c r="A23" s="33" t="s">
        <v>37</v>
      </c>
      <c r="B23" s="34"/>
      <c r="C23" s="11" t="s">
        <v>38</v>
      </c>
      <c r="D23" s="14">
        <v>322872</v>
      </c>
      <c r="E23" s="14">
        <v>200471.3</v>
      </c>
      <c r="F23" s="15">
        <f>E23*100/E45</f>
        <v>4.127571459108359</v>
      </c>
      <c r="G23" s="23">
        <f t="shared" si="0"/>
        <v>62.0900232909636</v>
      </c>
      <c r="H23" s="15">
        <v>318550</v>
      </c>
      <c r="I23" s="15">
        <v>216583.8</v>
      </c>
      <c r="J23" s="14">
        <f>I23*100/I45</f>
        <v>4.8507550016850134</v>
      </c>
      <c r="K23" s="25">
        <f t="shared" si="1"/>
        <v>67.990519541673208</v>
      </c>
      <c r="L23" s="14">
        <f t="shared" ref="L23" si="2">I23-E23</f>
        <v>16112.5</v>
      </c>
      <c r="M23" s="15">
        <f>I23/E23*100</f>
        <v>108.03731007879931</v>
      </c>
    </row>
    <row r="24" spans="1:13" ht="15.75" thickBot="1">
      <c r="A24" s="33"/>
      <c r="B24" s="34"/>
      <c r="C24" s="9" t="s">
        <v>17</v>
      </c>
      <c r="D24" s="20"/>
      <c r="E24" s="14"/>
      <c r="F24" s="17"/>
      <c r="G24" s="22"/>
      <c r="H24" s="17"/>
      <c r="I24" s="17"/>
      <c r="J24" s="14"/>
      <c r="K24" s="20"/>
      <c r="L24" s="20"/>
      <c r="M24" s="15"/>
    </row>
    <row r="25" spans="1:13" ht="44.45" customHeight="1" thickBot="1">
      <c r="A25" s="28" t="s">
        <v>39</v>
      </c>
      <c r="B25" s="29"/>
      <c r="C25" s="9" t="s">
        <v>40</v>
      </c>
      <c r="D25" s="20">
        <v>0</v>
      </c>
      <c r="E25" s="20">
        <v>0</v>
      </c>
      <c r="F25" s="17">
        <v>0</v>
      </c>
      <c r="G25" s="22">
        <v>0</v>
      </c>
      <c r="H25" s="17">
        <v>0</v>
      </c>
      <c r="I25" s="17">
        <v>0</v>
      </c>
      <c r="J25" s="20">
        <v>0</v>
      </c>
      <c r="K25" s="20">
        <v>0</v>
      </c>
      <c r="L25" s="20">
        <v>0</v>
      </c>
      <c r="M25" s="17">
        <v>0</v>
      </c>
    </row>
    <row r="26" spans="1:13" ht="31.35" customHeight="1" thickBot="1">
      <c r="A26" s="28" t="s">
        <v>41</v>
      </c>
      <c r="B26" s="29"/>
      <c r="C26" s="9" t="s">
        <v>42</v>
      </c>
      <c r="D26" s="20">
        <v>208176</v>
      </c>
      <c r="E26" s="20">
        <v>133417.79999999999</v>
      </c>
      <c r="F26" s="17">
        <f>E26*100/E45</f>
        <v>2.7469842487030669</v>
      </c>
      <c r="G26" s="22">
        <f t="shared" si="0"/>
        <v>64.088943970486497</v>
      </c>
      <c r="H26" s="17">
        <v>199847</v>
      </c>
      <c r="I26" s="17">
        <v>121233.3</v>
      </c>
      <c r="J26" s="20">
        <f>I26*100/I45</f>
        <v>2.7152217125462741</v>
      </c>
      <c r="K26" s="20">
        <f>I26*100/H26</f>
        <v>60.663057238787673</v>
      </c>
      <c r="L26" s="20">
        <f>I26-E26</f>
        <v>-12184.499999999985</v>
      </c>
      <c r="M26" s="17">
        <f>I26/E26*100</f>
        <v>90.867410495451139</v>
      </c>
    </row>
    <row r="27" spans="1:13" ht="39.4" customHeight="1" thickBot="1">
      <c r="A27" s="28" t="s">
        <v>43</v>
      </c>
      <c r="B27" s="29"/>
      <c r="C27" s="9" t="s">
        <v>44</v>
      </c>
      <c r="D27" s="20">
        <v>3633</v>
      </c>
      <c r="E27" s="20">
        <v>2492.5</v>
      </c>
      <c r="F27" s="17">
        <f>E27*100/E45</f>
        <v>5.1318926259407635E-2</v>
      </c>
      <c r="G27" s="22">
        <f t="shared" si="0"/>
        <v>68.607211670795479</v>
      </c>
      <c r="H27" s="17">
        <v>4048</v>
      </c>
      <c r="I27" s="17">
        <v>3270</v>
      </c>
      <c r="J27" s="20">
        <f>I27*100/I45</f>
        <v>7.3237097398374182E-2</v>
      </c>
      <c r="K27" s="20">
        <f t="shared" ref="K27:K31" si="3">I27*100/H27</f>
        <v>80.780632411067188</v>
      </c>
      <c r="L27" s="20">
        <f t="shared" ref="L27:L29" si="4">I27-E27</f>
        <v>777.5</v>
      </c>
      <c r="M27" s="17">
        <f t="shared" ref="M27:M32" si="5">I27/E27*100</f>
        <v>131.19358074222669</v>
      </c>
    </row>
    <row r="28" spans="1:13" ht="52.7" customHeight="1" thickBot="1">
      <c r="A28" s="28" t="s">
        <v>45</v>
      </c>
      <c r="B28" s="29"/>
      <c r="C28" s="9" t="s">
        <v>46</v>
      </c>
      <c r="D28" s="20">
        <v>0</v>
      </c>
      <c r="E28" s="20">
        <v>10.8</v>
      </c>
      <c r="F28" s="17">
        <f>E28*100/E45</f>
        <v>2.2236485600866699E-4</v>
      </c>
      <c r="G28" s="22">
        <v>0</v>
      </c>
      <c r="H28" s="17">
        <v>0</v>
      </c>
      <c r="I28" s="17">
        <v>30.8</v>
      </c>
      <c r="J28" s="20">
        <f>I28*100/I45</f>
        <v>6.8981730882872313E-4</v>
      </c>
      <c r="K28" s="20">
        <v>0</v>
      </c>
      <c r="L28" s="20">
        <f t="shared" si="4"/>
        <v>20</v>
      </c>
      <c r="M28" s="17">
        <f t="shared" si="5"/>
        <v>285.18518518518516</v>
      </c>
    </row>
    <row r="29" spans="1:13" ht="47.1" customHeight="1" thickBot="1">
      <c r="A29" s="28" t="s">
        <v>47</v>
      </c>
      <c r="B29" s="29"/>
      <c r="C29" s="9" t="s">
        <v>48</v>
      </c>
      <c r="D29" s="20">
        <v>58140</v>
      </c>
      <c r="E29" s="20">
        <v>33944.699999999997</v>
      </c>
      <c r="F29" s="17">
        <f>E29*100/E45</f>
        <v>0.69889891923679603</v>
      </c>
      <c r="G29" s="22">
        <f>E29*100/D29</f>
        <v>58.384416924664592</v>
      </c>
      <c r="H29" s="17">
        <v>92151</v>
      </c>
      <c r="I29" s="17">
        <v>76502.399999999994</v>
      </c>
      <c r="J29" s="20">
        <f>I29*100/I45</f>
        <v>1.713398691134367</v>
      </c>
      <c r="K29" s="20">
        <f t="shared" si="3"/>
        <v>83.018523944395596</v>
      </c>
      <c r="L29" s="20">
        <f t="shared" si="4"/>
        <v>42557.7</v>
      </c>
      <c r="M29" s="17">
        <f t="shared" si="5"/>
        <v>225.37362239171358</v>
      </c>
    </row>
    <row r="30" spans="1:13" ht="15.75" thickBot="1">
      <c r="A30" s="28" t="s">
        <v>49</v>
      </c>
      <c r="B30" s="29"/>
      <c r="C30" s="9" t="s">
        <v>50</v>
      </c>
      <c r="D30" s="20">
        <v>18874</v>
      </c>
      <c r="E30" s="20">
        <v>17470.3</v>
      </c>
      <c r="F30" s="17">
        <f>E30*100/E45</f>
        <v>0.35970192073409396</v>
      </c>
      <c r="G30" s="22">
        <f t="shared" ref="G30:G39" si="6">E30*100/D30</f>
        <v>92.562784783299776</v>
      </c>
      <c r="H30" s="17">
        <v>8175</v>
      </c>
      <c r="I30" s="17">
        <v>7855.5</v>
      </c>
      <c r="J30" s="20">
        <f>I30*100/I45</f>
        <v>0.17593700875013099</v>
      </c>
      <c r="K30" s="20">
        <f t="shared" si="3"/>
        <v>96.091743119266056</v>
      </c>
      <c r="L30" s="20">
        <f>I30-E30</f>
        <v>-9614.7999999999993</v>
      </c>
      <c r="M30" s="17">
        <f t="shared" si="5"/>
        <v>44.964883259016737</v>
      </c>
    </row>
    <row r="31" spans="1:13" ht="21.75" thickBot="1">
      <c r="A31" s="33" t="s">
        <v>51</v>
      </c>
      <c r="B31" s="34"/>
      <c r="C31" s="12" t="s">
        <v>52</v>
      </c>
      <c r="D31" s="15">
        <f>D9+D23</f>
        <v>4604346.4000000004</v>
      </c>
      <c r="E31" s="15">
        <f>E9+E23</f>
        <v>2781963</v>
      </c>
      <c r="F31" s="15">
        <f>E31*100/E45</f>
        <v>57.278777955225856</v>
      </c>
      <c r="G31" s="22">
        <f t="shared" si="6"/>
        <v>60.42036715569445</v>
      </c>
      <c r="H31" s="15">
        <f t="shared" ref="H31:I31" si="7">H9+H23</f>
        <v>4446033.0999999996</v>
      </c>
      <c r="I31" s="15">
        <f t="shared" si="7"/>
        <v>2366177.5</v>
      </c>
      <c r="J31" s="15">
        <f>I31*100/I45</f>
        <v>52.99448685912585</v>
      </c>
      <c r="K31" s="14">
        <f t="shared" si="3"/>
        <v>53.219970404628796</v>
      </c>
      <c r="L31" s="15">
        <f>I31-E31</f>
        <v>-415785.5</v>
      </c>
      <c r="M31" s="15">
        <f t="shared" si="5"/>
        <v>85.054240476958171</v>
      </c>
    </row>
    <row r="32" spans="1:13" ht="15.75" thickBot="1">
      <c r="A32" s="33" t="s">
        <v>53</v>
      </c>
      <c r="B32" s="34"/>
      <c r="C32" s="12" t="s">
        <v>54</v>
      </c>
      <c r="D32" s="14">
        <v>3094261.4</v>
      </c>
      <c r="E32" s="14">
        <v>2074919.6</v>
      </c>
      <c r="F32" s="15">
        <f>E32*100/E45</f>
        <v>42.721222044774159</v>
      </c>
      <c r="G32" s="22">
        <f t="shared" si="6"/>
        <v>67.057023689078108</v>
      </c>
      <c r="H32" s="14">
        <v>3304409.8</v>
      </c>
      <c r="I32" s="15">
        <v>2098772.7999999998</v>
      </c>
      <c r="J32" s="14">
        <f>I32*100/I45</f>
        <v>47.00551314087415</v>
      </c>
      <c r="K32" s="14">
        <f>I32*100/H32</f>
        <v>63.514301404141818</v>
      </c>
      <c r="L32" s="15">
        <f>I32-E32</f>
        <v>23853.199999999721</v>
      </c>
      <c r="M32" s="15">
        <f t="shared" si="5"/>
        <v>101.14959635062486</v>
      </c>
    </row>
    <row r="33" spans="1:13" ht="15.75" thickBot="1">
      <c r="A33" s="28"/>
      <c r="B33" s="29"/>
      <c r="C33" s="13" t="s">
        <v>55</v>
      </c>
      <c r="D33" s="20"/>
      <c r="E33" s="14"/>
      <c r="F33" s="17"/>
      <c r="G33" s="22"/>
      <c r="H33" s="17"/>
      <c r="I33" s="17"/>
      <c r="J33" s="14"/>
      <c r="K33" s="20"/>
      <c r="L33" s="15"/>
      <c r="M33" s="15"/>
    </row>
    <row r="34" spans="1:13" ht="23.25" thickBot="1">
      <c r="A34" s="41" t="s">
        <v>73</v>
      </c>
      <c r="B34" s="42"/>
      <c r="C34" s="13" t="s">
        <v>56</v>
      </c>
      <c r="D34" s="20">
        <f>D36+D37+D38+D39</f>
        <v>3094261.4</v>
      </c>
      <c r="E34" s="20">
        <f>E36+E37+E38+E39</f>
        <v>2079662.3</v>
      </c>
      <c r="F34" s="17">
        <f>E34*100/E45</f>
        <v>42.818871100569737</v>
      </c>
      <c r="G34" s="22">
        <f t="shared" si="6"/>
        <v>67.21029774666097</v>
      </c>
      <c r="H34" s="17">
        <v>3282128.6</v>
      </c>
      <c r="I34" s="17">
        <v>2097725.7999999998</v>
      </c>
      <c r="J34" s="20">
        <f>I34*100/I45</f>
        <v>46.982063831707151</v>
      </c>
      <c r="K34" s="20">
        <f>I34*100/H34</f>
        <v>63.913577304679642</v>
      </c>
      <c r="L34" s="17">
        <f>I34-E34</f>
        <v>18063.499999999767</v>
      </c>
      <c r="M34" s="15">
        <f>I34/E34*100</f>
        <v>100.86857851873354</v>
      </c>
    </row>
    <row r="35" spans="1:13" ht="15.75" thickBot="1">
      <c r="A35" s="28"/>
      <c r="B35" s="29"/>
      <c r="C35" s="13" t="s">
        <v>55</v>
      </c>
      <c r="D35" s="20"/>
      <c r="E35" s="20"/>
      <c r="F35" s="17"/>
      <c r="G35" s="22"/>
      <c r="H35" s="17"/>
      <c r="I35" s="17"/>
      <c r="J35" s="20"/>
      <c r="K35" s="20"/>
      <c r="L35" s="17"/>
      <c r="M35" s="17"/>
    </row>
    <row r="36" spans="1:13" ht="20.65" customHeight="1" thickBot="1">
      <c r="A36" s="28"/>
      <c r="B36" s="29"/>
      <c r="C36" s="13" t="s">
        <v>57</v>
      </c>
      <c r="D36" s="20">
        <v>61588</v>
      </c>
      <c r="E36" s="20">
        <v>46191</v>
      </c>
      <c r="F36" s="17">
        <f>E36*100/E45</f>
        <v>0.95104213554595707</v>
      </c>
      <c r="G36" s="22">
        <f t="shared" si="6"/>
        <v>75</v>
      </c>
      <c r="H36" s="17">
        <v>4472</v>
      </c>
      <c r="I36" s="17">
        <v>3354</v>
      </c>
      <c r="J36" s="20">
        <f>I36*100/I45</f>
        <v>7.5118417331543424E-2</v>
      </c>
      <c r="K36" s="20">
        <f>I36*100/H36</f>
        <v>75</v>
      </c>
      <c r="L36" s="17">
        <f>I36-E36</f>
        <v>-42837</v>
      </c>
      <c r="M36" s="17">
        <f>I36/E36*100</f>
        <v>7.2611547704098198</v>
      </c>
    </row>
    <row r="37" spans="1:13" ht="21.95" customHeight="1" thickBot="1">
      <c r="A37" s="28"/>
      <c r="B37" s="29"/>
      <c r="C37" s="13" t="s">
        <v>58</v>
      </c>
      <c r="D37" s="20">
        <v>469158.40000000002</v>
      </c>
      <c r="E37" s="20">
        <v>101522</v>
      </c>
      <c r="F37" s="17">
        <f>E37*100/E45</f>
        <v>2.090270825158508</v>
      </c>
      <c r="G37" s="22">
        <f t="shared" si="6"/>
        <v>21.639173464655006</v>
      </c>
      <c r="H37" s="17">
        <v>622728.9</v>
      </c>
      <c r="I37" s="17">
        <v>214483.6</v>
      </c>
      <c r="J37" s="20">
        <f>I37*100/I45</f>
        <v>4.8037175240226082</v>
      </c>
      <c r="K37" s="20">
        <f t="shared" ref="K37:K39" si="8">I37*100/H37</f>
        <v>34.442531894697673</v>
      </c>
      <c r="L37" s="17">
        <f t="shared" ref="L37:L39" si="9">I37-E37</f>
        <v>112961.60000000001</v>
      </c>
      <c r="M37" s="17">
        <f t="shared" ref="M37:M39" si="10">I37/E37*100</f>
        <v>211.26809952522606</v>
      </c>
    </row>
    <row r="38" spans="1:13" ht="21.4" customHeight="1" thickBot="1">
      <c r="A38" s="28"/>
      <c r="B38" s="29"/>
      <c r="C38" s="13" t="s">
        <v>59</v>
      </c>
      <c r="D38" s="20">
        <v>2557773</v>
      </c>
      <c r="E38" s="20">
        <v>1929391.5</v>
      </c>
      <c r="F38" s="17">
        <f>E38*100/E45</f>
        <v>39.724894729800553</v>
      </c>
      <c r="G38" s="22">
        <f t="shared" si="6"/>
        <v>75.432475829559536</v>
      </c>
      <c r="H38" s="17">
        <v>2571491</v>
      </c>
      <c r="I38" s="17">
        <v>1879888.2</v>
      </c>
      <c r="J38" s="20">
        <f>I38*100/I45</f>
        <v>42.103227890353004</v>
      </c>
      <c r="K38" s="20">
        <f t="shared" si="8"/>
        <v>73.104988506667922</v>
      </c>
      <c r="L38" s="17">
        <f t="shared" si="9"/>
        <v>-49503.300000000047</v>
      </c>
      <c r="M38" s="17">
        <f t="shared" si="10"/>
        <v>97.434253234763389</v>
      </c>
    </row>
    <row r="39" spans="1:13" ht="31.35" customHeight="1" thickBot="1">
      <c r="A39" s="28"/>
      <c r="B39" s="29"/>
      <c r="C39" s="13" t="s">
        <v>60</v>
      </c>
      <c r="D39" s="20">
        <v>5742</v>
      </c>
      <c r="E39" s="20">
        <v>2557.8000000000002</v>
      </c>
      <c r="F39" s="17">
        <f>E39*100/E45</f>
        <v>5.26634100647193E-2</v>
      </c>
      <c r="G39" s="22">
        <f t="shared" si="6"/>
        <v>44.545454545454554</v>
      </c>
      <c r="H39" s="17">
        <v>83436.7</v>
      </c>
      <c r="I39" s="17">
        <v>0</v>
      </c>
      <c r="J39" s="20">
        <v>0</v>
      </c>
      <c r="K39" s="20">
        <f t="shared" si="8"/>
        <v>0</v>
      </c>
      <c r="L39" s="17">
        <f t="shared" si="9"/>
        <v>-2557.8000000000002</v>
      </c>
      <c r="M39" s="17">
        <f t="shared" si="10"/>
        <v>0</v>
      </c>
    </row>
    <row r="40" spans="1:13" ht="45.2" customHeight="1" thickBot="1">
      <c r="A40" s="28" t="s">
        <v>61</v>
      </c>
      <c r="B40" s="29"/>
      <c r="C40" s="13" t="s">
        <v>62</v>
      </c>
      <c r="D40" s="20">
        <v>0</v>
      </c>
      <c r="E40" s="20">
        <v>0</v>
      </c>
      <c r="F40" s="17">
        <v>0</v>
      </c>
      <c r="G40" s="22">
        <v>0</v>
      </c>
      <c r="H40" s="17">
        <v>0</v>
      </c>
      <c r="I40" s="17">
        <v>0</v>
      </c>
      <c r="J40" s="20">
        <v>0</v>
      </c>
      <c r="K40" s="20">
        <v>0</v>
      </c>
      <c r="L40" s="20">
        <v>0</v>
      </c>
      <c r="M40" s="17">
        <v>0</v>
      </c>
    </row>
    <row r="41" spans="1:13" ht="41.45" customHeight="1" thickBot="1">
      <c r="A41" s="28" t="s">
        <v>63</v>
      </c>
      <c r="B41" s="29"/>
      <c r="C41" s="13" t="s">
        <v>64</v>
      </c>
      <c r="D41" s="17">
        <v>0</v>
      </c>
      <c r="E41" s="20">
        <v>0</v>
      </c>
      <c r="F41" s="17">
        <v>0</v>
      </c>
      <c r="G41" s="22">
        <v>0</v>
      </c>
      <c r="H41" s="20">
        <v>0</v>
      </c>
      <c r="I41" s="17">
        <v>0</v>
      </c>
      <c r="J41" s="20">
        <v>0</v>
      </c>
      <c r="K41" s="20">
        <v>0</v>
      </c>
      <c r="L41" s="20">
        <v>0</v>
      </c>
      <c r="M41" s="17">
        <v>0</v>
      </c>
    </row>
    <row r="42" spans="1:13" ht="36.950000000000003" customHeight="1" thickBot="1">
      <c r="A42" s="28" t="s">
        <v>65</v>
      </c>
      <c r="B42" s="29"/>
      <c r="C42" s="13" t="s">
        <v>66</v>
      </c>
      <c r="D42" s="17">
        <v>0</v>
      </c>
      <c r="E42" s="20">
        <v>0</v>
      </c>
      <c r="F42" s="17">
        <v>0</v>
      </c>
      <c r="G42" s="22">
        <v>0</v>
      </c>
      <c r="H42" s="20">
        <v>0</v>
      </c>
      <c r="I42" s="17">
        <v>0</v>
      </c>
      <c r="J42" s="20">
        <v>0</v>
      </c>
      <c r="K42" s="20">
        <v>0</v>
      </c>
      <c r="L42" s="20">
        <v>0</v>
      </c>
      <c r="M42" s="17">
        <v>0</v>
      </c>
    </row>
    <row r="43" spans="1:13" ht="77.650000000000006" customHeight="1" thickBot="1">
      <c r="A43" s="28" t="s">
        <v>67</v>
      </c>
      <c r="B43" s="29"/>
      <c r="C43" s="13" t="s">
        <v>68</v>
      </c>
      <c r="D43" s="20">
        <v>0</v>
      </c>
      <c r="E43" s="20">
        <v>154.1</v>
      </c>
      <c r="F43" s="17">
        <f>E43*100/E45</f>
        <v>3.1728170658273688E-3</v>
      </c>
      <c r="G43" s="22">
        <v>0</v>
      </c>
      <c r="H43" s="20">
        <v>22281.200000000001</v>
      </c>
      <c r="I43" s="17">
        <v>22281.200000000001</v>
      </c>
      <c r="J43" s="20">
        <f>I43*100/I45</f>
        <v>0.49902459160631646</v>
      </c>
      <c r="K43" s="20">
        <f>I43*100/H43</f>
        <v>100</v>
      </c>
      <c r="L43" s="20">
        <f>I43-E43</f>
        <v>22127.100000000002</v>
      </c>
      <c r="M43" s="17">
        <f>I43/E43*100</f>
        <v>14458.922777417263</v>
      </c>
    </row>
    <row r="44" spans="1:13" ht="57.6" customHeight="1" thickBot="1">
      <c r="A44" s="28" t="s">
        <v>69</v>
      </c>
      <c r="B44" s="29"/>
      <c r="C44" s="13" t="s">
        <v>70</v>
      </c>
      <c r="D44" s="17">
        <v>0</v>
      </c>
      <c r="E44" s="20">
        <v>-4896.8999999999996</v>
      </c>
      <c r="F44" s="17">
        <f>E44*100/E45</f>
        <v>-0.10082393179526307</v>
      </c>
      <c r="G44" s="22">
        <v>0</v>
      </c>
      <c r="H44" s="20">
        <v>0</v>
      </c>
      <c r="I44" s="17">
        <v>-21234.2</v>
      </c>
      <c r="J44" s="20">
        <f>I44*100/I45</f>
        <v>-0.47557528243931407</v>
      </c>
      <c r="K44" s="20">
        <v>0</v>
      </c>
      <c r="L44" s="20">
        <f>I44-E44</f>
        <v>-16337.300000000001</v>
      </c>
      <c r="M44" s="17">
        <f>I44/E44*100</f>
        <v>433.62535481631238</v>
      </c>
    </row>
    <row r="45" spans="1:13" ht="15.75" thickBot="1">
      <c r="A45" s="30" t="s">
        <v>71</v>
      </c>
      <c r="B45" s="31"/>
      <c r="C45" s="32"/>
      <c r="D45" s="15">
        <f>D31+D32</f>
        <v>7698607.8000000007</v>
      </c>
      <c r="E45" s="15">
        <f>E31+E32</f>
        <v>4856882.5999999996</v>
      </c>
      <c r="F45" s="15">
        <f>F32+F31</f>
        <v>100.00000000000001</v>
      </c>
      <c r="G45" s="15">
        <f>E45*100/D45</f>
        <v>63.087804005290394</v>
      </c>
      <c r="H45" s="15">
        <f t="shared" ref="H45:I45" si="11">H31+H32</f>
        <v>7750442.8999999994</v>
      </c>
      <c r="I45" s="15">
        <f t="shared" si="11"/>
        <v>4464950.3</v>
      </c>
      <c r="J45" s="15">
        <f>J31+J32</f>
        <v>100</v>
      </c>
      <c r="K45" s="15">
        <f>I45*100/H45</f>
        <v>57.6089696757846</v>
      </c>
      <c r="L45" s="15">
        <f>I45-E45</f>
        <v>-391932.29999999981</v>
      </c>
      <c r="M45" s="15">
        <f>I45/E45*100</f>
        <v>91.93037319864392</v>
      </c>
    </row>
    <row r="48" spans="1:13">
      <c r="A48" s="27"/>
      <c r="B48" s="27"/>
      <c r="C48" s="27"/>
      <c r="D48" s="27"/>
      <c r="E48" s="27"/>
      <c r="F48" s="27"/>
    </row>
    <row r="49" spans="1:14">
      <c r="A49" s="27"/>
      <c r="B49" s="27"/>
      <c r="C49" s="27"/>
      <c r="D49" s="27"/>
      <c r="E49" s="27"/>
      <c r="F49" s="27"/>
      <c r="M49" s="26"/>
      <c r="N49" s="26"/>
    </row>
  </sheetData>
  <mergeCells count="78">
    <mergeCell ref="A2:M4"/>
    <mergeCell ref="A21:B21"/>
    <mergeCell ref="A22:B22"/>
    <mergeCell ref="A25:B25"/>
    <mergeCell ref="A26:B26"/>
    <mergeCell ref="K17:K19"/>
    <mergeCell ref="L17:L19"/>
    <mergeCell ref="M17:M19"/>
    <mergeCell ref="I15:I16"/>
    <mergeCell ref="J15:J16"/>
    <mergeCell ref="K15:K16"/>
    <mergeCell ref="L15:L16"/>
    <mergeCell ref="M15:M16"/>
    <mergeCell ref="L11:L12"/>
    <mergeCell ref="M11:M12"/>
    <mergeCell ref="A13:B13"/>
    <mergeCell ref="A27:B27"/>
    <mergeCell ref="A28:B28"/>
    <mergeCell ref="H17:H19"/>
    <mergeCell ref="I17:I19"/>
    <mergeCell ref="J17:J19"/>
    <mergeCell ref="A17:B19"/>
    <mergeCell ref="D17:D19"/>
    <mergeCell ref="E17:E19"/>
    <mergeCell ref="F17:F19"/>
    <mergeCell ref="G17:G19"/>
    <mergeCell ref="A23:B23"/>
    <mergeCell ref="A24:B24"/>
    <mergeCell ref="A20:B20"/>
    <mergeCell ref="A14:B14"/>
    <mergeCell ref="A15:B16"/>
    <mergeCell ref="D15:D16"/>
    <mergeCell ref="E15:E16"/>
    <mergeCell ref="F15:F16"/>
    <mergeCell ref="G15:G16"/>
    <mergeCell ref="H15:H16"/>
    <mergeCell ref="F11:F12"/>
    <mergeCell ref="G11:G12"/>
    <mergeCell ref="H11:H12"/>
    <mergeCell ref="I11:I12"/>
    <mergeCell ref="J11:J12"/>
    <mergeCell ref="K11:K12"/>
    <mergeCell ref="H5:K5"/>
    <mergeCell ref="L5:L7"/>
    <mergeCell ref="G6:G7"/>
    <mergeCell ref="K6:K7"/>
    <mergeCell ref="B8:C8"/>
    <mergeCell ref="A9:B9"/>
    <mergeCell ref="B5:C7"/>
    <mergeCell ref="D5:G5"/>
    <mergeCell ref="J6:J7"/>
    <mergeCell ref="A5:A7"/>
    <mergeCell ref="E6:E7"/>
    <mergeCell ref="F6:F7"/>
    <mergeCell ref="I6:I7"/>
    <mergeCell ref="A10:B10"/>
    <mergeCell ref="A11:B12"/>
    <mergeCell ref="D11:D12"/>
    <mergeCell ref="E11:E12"/>
    <mergeCell ref="A40:B40"/>
    <mergeCell ref="A34:B34"/>
    <mergeCell ref="A35:B35"/>
    <mergeCell ref="A36:B36"/>
    <mergeCell ref="A37:B37"/>
    <mergeCell ref="A38:B38"/>
    <mergeCell ref="A39:B39"/>
    <mergeCell ref="A30:B30"/>
    <mergeCell ref="A31:B31"/>
    <mergeCell ref="A32:B32"/>
    <mergeCell ref="A33:B33"/>
    <mergeCell ref="A29:B29"/>
    <mergeCell ref="A48:F48"/>
    <mergeCell ref="A49:F49"/>
    <mergeCell ref="A41:B41"/>
    <mergeCell ref="A42:B42"/>
    <mergeCell ref="A43:B43"/>
    <mergeCell ref="A44:B44"/>
    <mergeCell ref="A45:C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Sufd</dc:creator>
  <cp:lastModifiedBy>Super</cp:lastModifiedBy>
  <dcterms:created xsi:type="dcterms:W3CDTF">2020-10-27T09:33:07Z</dcterms:created>
  <dcterms:modified xsi:type="dcterms:W3CDTF">2020-11-02T08:01:31Z</dcterms:modified>
</cp:coreProperties>
</file>