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88" windowWidth="20688" windowHeight="10992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L69" i="1"/>
  <c r="K54"/>
  <c r="L54"/>
  <c r="J54"/>
  <c r="K35"/>
  <c r="L35"/>
  <c r="J35"/>
  <c r="K66"/>
  <c r="L66"/>
  <c r="J66"/>
  <c r="K64"/>
  <c r="L64"/>
  <c r="J64"/>
  <c r="K61"/>
  <c r="L61"/>
  <c r="J61"/>
  <c r="K59"/>
  <c r="L59"/>
  <c r="J59"/>
  <c r="K52"/>
  <c r="L52"/>
  <c r="J52"/>
  <c r="K48"/>
  <c r="L48"/>
  <c r="J48"/>
  <c r="K42"/>
  <c r="L42"/>
  <c r="J42"/>
  <c r="K39"/>
  <c r="K69" s="1"/>
  <c r="L39"/>
  <c r="J39"/>
  <c r="J69" l="1"/>
</calcChain>
</file>

<file path=xl/sharedStrings.xml><?xml version="1.0" encoding="utf-8"?>
<sst xmlns="http://schemas.openxmlformats.org/spreadsheetml/2006/main" count="114" uniqueCount="97">
  <si>
    <t>Код главы</t>
  </si>
  <si>
    <t>Код дохода</t>
  </si>
  <si>
    <t>Наименование кода дохода</t>
  </si>
  <si>
    <t xml:space="preserve"> Сумма на 2020 год </t>
  </si>
  <si>
    <t>000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</si>
  <si>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</si>
  <si>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</si>
  <si>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</si>
  <si>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</si>
  <si>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017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</si>
  <si>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</si>
  <si>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</si>
  <si>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</si>
  <si>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</si>
  <si>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</si>
  <si>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</si>
  <si>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</si>
  <si>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</si>
  <si>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2 02 27 112 04 0000 150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</si>
  <si>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</si>
  <si>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2 02 29 999 04 0000 150</t>
  </si>
  <si>
    <t>Прочие субсидии бюджетам городских округов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</si>
  <si>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</si>
  <si>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</si>
  <si>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</si>
  <si>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</si>
  <si>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</si>
  <si>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</si>
  <si>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</si>
  <si>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</si>
  <si>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</si>
  <si>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</si>
  <si>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2 02 39 999 04 0000 150</t>
  </si>
  <si>
    <t>Прочие субвенции бюджетам городских округов</t>
  </si>
  <si>
    <t>2 02 49 999 04 0000 150</t>
  </si>
  <si>
    <t>Прочие межбюджетные трансферты, передаваемые бюджетам городских округов</t>
  </si>
  <si>
    <t>Сумма на 2021 год</t>
  </si>
  <si>
    <t xml:space="preserve">Сумма на 2022 год </t>
  </si>
  <si>
    <t>ИТОГО  ДОХОДОВ</t>
  </si>
  <si>
    <t>Изменения бюджета</t>
  </si>
  <si>
    <t xml:space="preserve"> городского округа Истра на 2020 год и плановый период 2021 и 2022 годов</t>
  </si>
  <si>
    <r>
      <t xml:space="preserve">ДОХОДЫ                                                                                                                           </t>
    </r>
    <r>
      <rPr>
        <sz val="8"/>
        <color indexed="8"/>
        <rFont val="Arial"/>
        <family val="2"/>
        <charset val="204"/>
      </rPr>
      <t>(тыс. руб.)</t>
    </r>
  </si>
  <si>
    <t>Приложение № 1</t>
  </si>
  <si>
    <t>"О внесении изменений в Решение Совета депутатов городского округа Истра</t>
  </si>
  <si>
    <t>"О бюджете городского округа Истра на 2020 год и плановый период 2021 и 2022 годов"</t>
  </si>
  <si>
    <t>РАСХОДЫ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</si>
  <si>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</si>
  <si>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</si>
  <si>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</si>
  <si>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</si>
  <si>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</si>
  <si>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</si>
  <si>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</si>
  <si>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</si>
  <si>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</si>
  <si>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0400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</si>
  <si>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</si>
  <si>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</si>
  <si>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</si>
  <si>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</si>
  <si>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</si>
  <si>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</si>
  <si>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0500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</si>
  <si>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</si>
  <si>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</si>
  <si>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</si>
  <si>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</si>
  <si>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0600</t>
  </si>
  <si>
    <t>Другие вопросы в области охраны окружающей среды</t>
  </si>
  <si>
    <t>Образование</t>
  </si>
  <si>
    <t>0700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</si>
  <si>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</si>
  <si>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</si>
  <si>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</si>
  <si>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</si>
  <si>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</si>
  <si>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0800</t>
  </si>
  <si>
    <t>Культура</t>
  </si>
  <si>
    <t>Социальная политика</t>
  </si>
  <si>
    <t>1000</t>
  </si>
  <si>
    <t>Социальное обеспечение населения</t>
  </si>
  <si>
    <t>Охрана семьи и детства</t>
  </si>
  <si>
    <t>Физическая культура и спорт</t>
  </si>
  <si>
    <t>1100</t>
  </si>
  <si>
    <t>Физическая культура</t>
  </si>
  <si>
    <t>Средства массовой информации</t>
  </si>
  <si>
    <t>1200</t>
  </si>
  <si>
    <t>Телевидение и радиовещание</t>
  </si>
  <si>
    <t>Периодическая печать и издательства</t>
  </si>
  <si>
    <t>Наименование показателей</t>
  </si>
  <si>
    <t>Код раздела классификации расходов бюджета</t>
  </si>
  <si>
    <t>ИТОГО РАСХОДОВ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</si>
  <si>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</si>
  <si>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Начальник управления по финансам и казначейству</t>
  </si>
  <si>
    <t xml:space="preserve">городского округа Истра </t>
  </si>
  <si>
    <t>Е.М. Лукина</t>
  </si>
  <si>
    <t xml:space="preserve"> к  Решению Совета депутатов городского округа Истра  от 19.11.2020 № 2/11     </t>
  </si>
</sst>
</file>

<file path=xl/styles.xml><?xml version="1.0" encoding="utf-8"?>
<styleSheet xmlns="http://schemas.openxmlformats.org/spreadsheetml/2006/main">
  <numFmts count="3">
    <numFmt numFmtId="164" formatCode="[&gt;=50]#,##0.0,;[Red][&lt;=-50]\-#,##0.0,;#,##0.0,"/>
    <numFmt numFmtId="165" formatCode="#,##0.0"/>
    <numFmt numFmtId="166" formatCode="0.0"/>
  </numFmts>
  <fonts count="15">
    <font>
      <sz val="11"/>
      <color indexed="8"/>
      <name val="Calibri"/>
      <family val="2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8"/>
      <name val="Calibri"/>
      <family val="2"/>
    </font>
    <font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/>
    <xf numFmtId="0" fontId="9" fillId="0" borderId="0"/>
  </cellStyleXfs>
  <cellXfs count="9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 applyProtection="1">
      <alignment horizontal="right" vertical="center" wrapText="1"/>
      <protection locked="0"/>
    </xf>
    <xf numFmtId="164" fontId="4" fillId="0" borderId="7" xfId="0" applyNumberFormat="1" applyFont="1" applyBorder="1" applyAlignment="1" applyProtection="1">
      <alignment horizontal="right" vertical="center" wrapText="1"/>
      <protection locked="0"/>
    </xf>
    <xf numFmtId="164" fontId="6" fillId="0" borderId="7" xfId="0" applyNumberFormat="1" applyFont="1" applyBorder="1" applyAlignment="1" applyProtection="1">
      <alignment horizontal="right" vertical="center" wrapText="1"/>
      <protection locked="0"/>
    </xf>
    <xf numFmtId="164" fontId="5" fillId="0" borderId="6" xfId="0" applyNumberFormat="1" applyFont="1" applyBorder="1" applyAlignment="1" applyProtection="1">
      <alignment horizontal="right" vertical="center" wrapText="1"/>
      <protection locked="0"/>
    </xf>
    <xf numFmtId="0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49" fontId="2" fillId="0" borderId="15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 applyProtection="1">
      <alignment horizontal="right" vertical="center" wrapText="1"/>
      <protection locked="0"/>
    </xf>
    <xf numFmtId="164" fontId="2" fillId="0" borderId="17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 applyProtection="1">
      <alignment horizontal="right" vertical="center" wrapText="1"/>
      <protection locked="0"/>
    </xf>
    <xf numFmtId="164" fontId="3" fillId="0" borderId="20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8" fillId="0" borderId="0" xfId="2" applyFont="1" applyFill="1" applyAlignment="1" applyProtection="1">
      <alignment horizontal="right"/>
      <protection hidden="1"/>
    </xf>
    <xf numFmtId="0" fontId="10" fillId="0" borderId="0" xfId="2" applyFont="1" applyFill="1" applyAlignment="1" applyProtection="1">
      <protection hidden="1"/>
    </xf>
    <xf numFmtId="0" fontId="10" fillId="0" borderId="0" xfId="2" applyFont="1" applyFill="1" applyAlignment="1" applyProtection="1">
      <alignment horizontal="right"/>
      <protection hidden="1"/>
    </xf>
    <xf numFmtId="0" fontId="10" fillId="0" borderId="0" xfId="0" applyFont="1" applyAlignment="1">
      <alignment wrapText="1"/>
    </xf>
    <xf numFmtId="0" fontId="10" fillId="0" borderId="0" xfId="2" applyFont="1" applyFill="1" applyAlignment="1" applyProtection="1">
      <alignment horizontal="right" wrapText="1"/>
      <protection hidden="1"/>
    </xf>
    <xf numFmtId="0" fontId="10" fillId="0" borderId="0" xfId="1" applyFont="1" applyAlignment="1">
      <alignment horizontal="right"/>
    </xf>
    <xf numFmtId="0" fontId="0" fillId="0" borderId="23" xfId="0" applyBorder="1"/>
    <xf numFmtId="0" fontId="3" fillId="0" borderId="29" xfId="0" applyNumberFormat="1" applyFont="1" applyBorder="1" applyAlignment="1">
      <alignment horizontal="center" vertical="center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14" fillId="0" borderId="23" xfId="0" applyNumberFormat="1" applyFont="1" applyBorder="1"/>
    <xf numFmtId="165" fontId="2" fillId="0" borderId="23" xfId="0" applyNumberFormat="1" applyFont="1" applyBorder="1"/>
    <xf numFmtId="166" fontId="13" fillId="2" borderId="23" xfId="0" applyNumberFormat="1" applyFont="1" applyFill="1" applyBorder="1" applyAlignment="1">
      <alignment vertical="center" wrapText="1"/>
    </xf>
    <xf numFmtId="165" fontId="13" fillId="2" borderId="23" xfId="0" applyNumberFormat="1" applyFont="1" applyFill="1" applyBorder="1" applyAlignment="1">
      <alignment vertical="center" wrapText="1"/>
    </xf>
    <xf numFmtId="165" fontId="14" fillId="2" borderId="23" xfId="0" applyNumberFormat="1" applyFont="1" applyFill="1" applyBorder="1" applyAlignment="1">
      <alignment vertical="center" wrapText="1"/>
    </xf>
    <xf numFmtId="165" fontId="6" fillId="0" borderId="23" xfId="0" applyNumberFormat="1" applyFont="1" applyBorder="1"/>
    <xf numFmtId="165" fontId="6" fillId="2" borderId="23" xfId="0" applyNumberFormat="1" applyFont="1" applyFill="1" applyBorder="1" applyAlignment="1">
      <alignment vertical="center" wrapText="1"/>
    </xf>
    <xf numFmtId="166" fontId="14" fillId="2" borderId="23" xfId="0" applyNumberFormat="1" applyFont="1" applyFill="1" applyBorder="1" applyAlignment="1">
      <alignment vertical="center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49" fontId="3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5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10" fillId="0" borderId="0" xfId="2" applyFont="1" applyFill="1" applyAlignment="1" applyProtection="1">
      <alignment horizontal="right"/>
      <protection hidden="1"/>
    </xf>
    <xf numFmtId="0" fontId="0" fillId="0" borderId="0" xfId="0" applyAlignment="1"/>
    <xf numFmtId="49" fontId="2" fillId="0" borderId="7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left" vertical="center" wrapText="1"/>
    </xf>
    <xf numFmtId="49" fontId="0" fillId="0" borderId="23" xfId="0" applyNumberFormat="1" applyBorder="1" applyAlignment="1">
      <alignment horizontal="center"/>
    </xf>
    <xf numFmtId="0" fontId="13" fillId="2" borderId="21" xfId="0" applyNumberFormat="1" applyFont="1" applyFill="1" applyBorder="1" applyAlignment="1">
      <alignment vertical="center" wrapText="1"/>
    </xf>
    <xf numFmtId="0" fontId="13" fillId="2" borderId="32" xfId="0" applyNumberFormat="1" applyFont="1" applyFill="1" applyBorder="1" applyAlignment="1">
      <alignment vertical="center" wrapText="1"/>
    </xf>
    <xf numFmtId="0" fontId="13" fillId="2" borderId="22" xfId="0" applyNumberFormat="1" applyFont="1" applyFill="1" applyBorder="1" applyAlignment="1">
      <alignment vertical="center" wrapText="1"/>
    </xf>
    <xf numFmtId="0" fontId="0" fillId="0" borderId="27" xfId="0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left" vertical="center" wrapText="1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horizontal="center"/>
    </xf>
    <xf numFmtId="0" fontId="2" fillId="0" borderId="23" xfId="0" applyFont="1" applyBorder="1" applyAlignment="1">
      <alignment horizontal="left" wrapText="1"/>
    </xf>
    <xf numFmtId="49" fontId="3" fillId="0" borderId="23" xfId="0" applyNumberFormat="1" applyFont="1" applyBorder="1" applyAlignment="1">
      <alignment horizontal="center"/>
    </xf>
    <xf numFmtId="0" fontId="3" fillId="0" borderId="23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3" fillId="0" borderId="21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49" fontId="2" fillId="0" borderId="23" xfId="0" applyNumberFormat="1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5" xfId="0" applyNumberFormat="1" applyFont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0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2"/>
  <sheetViews>
    <sheetView tabSelected="1" workbookViewId="0">
      <selection activeCell="T15" sqref="T15"/>
    </sheetView>
  </sheetViews>
  <sheetFormatPr defaultRowHeight="14.4"/>
  <cols>
    <col min="3" max="3" width="13.44140625" customWidth="1"/>
    <col min="10" max="10" width="13.5546875" customWidth="1"/>
    <col min="11" max="11" width="12.109375" customWidth="1"/>
    <col min="12" max="12" width="12.6640625" customWidth="1"/>
    <col min="13" max="13" width="0.88671875" customWidth="1"/>
  </cols>
  <sheetData>
    <row r="1" spans="1:13">
      <c r="L1" s="21" t="s">
        <v>42</v>
      </c>
    </row>
    <row r="2" spans="1:13">
      <c r="G2" s="56" t="s">
        <v>96</v>
      </c>
      <c r="H2" s="57"/>
      <c r="I2" s="57"/>
      <c r="J2" s="57"/>
      <c r="K2" s="57"/>
      <c r="L2" s="57"/>
      <c r="M2" s="57"/>
    </row>
    <row r="3" spans="1:13">
      <c r="I3" s="24"/>
      <c r="J3" s="24"/>
      <c r="K3" s="25"/>
      <c r="L3" s="23"/>
      <c r="M3" s="23" t="s">
        <v>43</v>
      </c>
    </row>
    <row r="4" spans="1:13">
      <c r="I4" s="22"/>
      <c r="J4" s="22"/>
      <c r="K4" s="22"/>
      <c r="L4" s="22"/>
      <c r="M4" s="26" t="s">
        <v>44</v>
      </c>
    </row>
    <row r="7" spans="1:13" ht="15" customHeight="1">
      <c r="A7" s="45" t="s">
        <v>39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3" ht="15" customHeight="1">
      <c r="A8" s="45" t="s">
        <v>40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3" ht="1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3" ht="15" thickBot="1">
      <c r="A10" s="46" t="s">
        <v>41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</row>
    <row r="11" spans="1:13" ht="15" thickBot="1">
      <c r="A11" s="48" t="s">
        <v>0</v>
      </c>
      <c r="B11" s="49" t="s">
        <v>1</v>
      </c>
      <c r="C11" s="49"/>
      <c r="D11" s="49" t="s">
        <v>2</v>
      </c>
      <c r="E11" s="49"/>
      <c r="F11" s="49"/>
      <c r="G11" s="49"/>
      <c r="H11" s="49"/>
      <c r="I11" s="49"/>
      <c r="J11" s="50" t="s">
        <v>3</v>
      </c>
      <c r="K11" s="51" t="s">
        <v>36</v>
      </c>
      <c r="L11" s="53" t="s">
        <v>37</v>
      </c>
    </row>
    <row r="12" spans="1:13" ht="15" customHeight="1" thickBot="1">
      <c r="A12" s="48"/>
      <c r="B12" s="49"/>
      <c r="C12" s="49"/>
      <c r="D12" s="49"/>
      <c r="E12" s="49"/>
      <c r="F12" s="49"/>
      <c r="G12" s="49"/>
      <c r="H12" s="49"/>
      <c r="I12" s="49"/>
      <c r="J12" s="50"/>
      <c r="K12" s="52"/>
      <c r="L12" s="54"/>
    </row>
    <row r="13" spans="1:13" ht="15" customHeight="1" thickBot="1">
      <c r="A13" s="3">
        <v>1</v>
      </c>
      <c r="B13" s="55">
        <v>2</v>
      </c>
      <c r="C13" s="55"/>
      <c r="D13" s="55">
        <v>3</v>
      </c>
      <c r="E13" s="55"/>
      <c r="F13" s="55"/>
      <c r="G13" s="55"/>
      <c r="H13" s="55"/>
      <c r="I13" s="55"/>
      <c r="J13" s="3">
        <v>4</v>
      </c>
      <c r="K13" s="12">
        <v>5</v>
      </c>
      <c r="L13" s="3">
        <v>6</v>
      </c>
    </row>
    <row r="14" spans="1:13" ht="15" customHeight="1">
      <c r="A14" s="6" t="s">
        <v>4</v>
      </c>
      <c r="B14" s="43" t="s">
        <v>5</v>
      </c>
      <c r="C14" s="43"/>
      <c r="D14" s="44" t="s">
        <v>6</v>
      </c>
      <c r="E14" s="44"/>
      <c r="F14" s="44"/>
      <c r="G14" s="44"/>
      <c r="H14" s="44"/>
      <c r="I14" s="44"/>
      <c r="J14" s="11">
        <v>-240738390.18000001</v>
      </c>
      <c r="K14" s="8">
        <v>-56378440</v>
      </c>
      <c r="L14" s="2">
        <v>14093710</v>
      </c>
    </row>
    <row r="15" spans="1:13" ht="23.4" customHeight="1">
      <c r="A15" s="4" t="s">
        <v>4</v>
      </c>
      <c r="B15" s="60" t="s">
        <v>7</v>
      </c>
      <c r="C15" s="60"/>
      <c r="D15" s="61" t="s">
        <v>8</v>
      </c>
      <c r="E15" s="61"/>
      <c r="F15" s="61"/>
      <c r="G15" s="61"/>
      <c r="H15" s="61"/>
      <c r="I15" s="61"/>
      <c r="J15" s="9">
        <v>-240738390.18000001</v>
      </c>
      <c r="K15" s="9">
        <v>-56378440</v>
      </c>
      <c r="L15" s="7">
        <v>14093710</v>
      </c>
    </row>
    <row r="16" spans="1:13" ht="57" customHeight="1">
      <c r="A16" s="1" t="s">
        <v>9</v>
      </c>
      <c r="B16" s="58" t="s">
        <v>10</v>
      </c>
      <c r="C16" s="58"/>
      <c r="D16" s="59" t="s">
        <v>11</v>
      </c>
      <c r="E16" s="59"/>
      <c r="F16" s="59"/>
      <c r="G16" s="59"/>
      <c r="H16" s="59"/>
      <c r="I16" s="59"/>
      <c r="J16" s="10">
        <v>7600000</v>
      </c>
      <c r="K16" s="10"/>
      <c r="L16" s="5"/>
    </row>
    <row r="17" spans="1:12" ht="45.75" customHeight="1">
      <c r="A17" s="1" t="s">
        <v>9</v>
      </c>
      <c r="B17" s="58" t="s">
        <v>12</v>
      </c>
      <c r="C17" s="58"/>
      <c r="D17" s="59" t="s">
        <v>13</v>
      </c>
      <c r="E17" s="59"/>
      <c r="F17" s="59"/>
      <c r="G17" s="59"/>
      <c r="H17" s="59"/>
      <c r="I17" s="59"/>
      <c r="J17" s="10"/>
      <c r="K17" s="10">
        <v>20889000</v>
      </c>
      <c r="L17" s="5"/>
    </row>
    <row r="18" spans="1:12" ht="45.75" customHeight="1">
      <c r="A18" s="1" t="s">
        <v>9</v>
      </c>
      <c r="B18" s="58" t="s">
        <v>14</v>
      </c>
      <c r="C18" s="58"/>
      <c r="D18" s="59" t="s">
        <v>15</v>
      </c>
      <c r="E18" s="59"/>
      <c r="F18" s="59"/>
      <c r="G18" s="59"/>
      <c r="H18" s="59"/>
      <c r="I18" s="59"/>
      <c r="J18" s="10">
        <v>-101500.18</v>
      </c>
      <c r="K18" s="10"/>
      <c r="L18" s="5"/>
    </row>
    <row r="19" spans="1:12" ht="23.4" customHeight="1">
      <c r="A19" s="1" t="s">
        <v>9</v>
      </c>
      <c r="B19" s="58" t="s">
        <v>16</v>
      </c>
      <c r="C19" s="58"/>
      <c r="D19" s="59" t="s">
        <v>17</v>
      </c>
      <c r="E19" s="59"/>
      <c r="F19" s="59"/>
      <c r="G19" s="59"/>
      <c r="H19" s="59"/>
      <c r="I19" s="59"/>
      <c r="J19" s="10">
        <v>-385210</v>
      </c>
      <c r="K19" s="10"/>
      <c r="L19" s="5"/>
    </row>
    <row r="20" spans="1:12" ht="23.4" customHeight="1">
      <c r="A20" s="1" t="s">
        <v>9</v>
      </c>
      <c r="B20" s="58" t="s">
        <v>18</v>
      </c>
      <c r="C20" s="58"/>
      <c r="D20" s="59" t="s">
        <v>19</v>
      </c>
      <c r="E20" s="59"/>
      <c r="F20" s="59"/>
      <c r="G20" s="59"/>
      <c r="H20" s="59"/>
      <c r="I20" s="59"/>
      <c r="J20" s="10">
        <v>-136826270</v>
      </c>
      <c r="K20" s="10">
        <v>122732560</v>
      </c>
      <c r="L20" s="5">
        <v>14093710</v>
      </c>
    </row>
    <row r="21" spans="1:12" ht="15" customHeight="1">
      <c r="A21" s="1" t="s">
        <v>9</v>
      </c>
      <c r="B21" s="58" t="s">
        <v>20</v>
      </c>
      <c r="C21" s="58"/>
      <c r="D21" s="59" t="s">
        <v>21</v>
      </c>
      <c r="E21" s="59"/>
      <c r="F21" s="59"/>
      <c r="G21" s="59"/>
      <c r="H21" s="59"/>
      <c r="I21" s="59"/>
      <c r="J21" s="10">
        <v>-94644410</v>
      </c>
      <c r="K21" s="10">
        <v>-200000000</v>
      </c>
      <c r="L21" s="5"/>
    </row>
    <row r="22" spans="1:12" ht="23.4" customHeight="1">
      <c r="A22" s="1" t="s">
        <v>9</v>
      </c>
      <c r="B22" s="58" t="s">
        <v>22</v>
      </c>
      <c r="C22" s="58"/>
      <c r="D22" s="59" t="s">
        <v>23</v>
      </c>
      <c r="E22" s="59"/>
      <c r="F22" s="59"/>
      <c r="G22" s="59"/>
      <c r="H22" s="59"/>
      <c r="I22" s="59"/>
      <c r="J22" s="10">
        <v>1100000</v>
      </c>
      <c r="K22" s="10"/>
      <c r="L22" s="5"/>
    </row>
    <row r="23" spans="1:12" ht="23.4" customHeight="1">
      <c r="A23" s="1" t="s">
        <v>9</v>
      </c>
      <c r="B23" s="58" t="s">
        <v>24</v>
      </c>
      <c r="C23" s="58"/>
      <c r="D23" s="59" t="s">
        <v>25</v>
      </c>
      <c r="E23" s="59"/>
      <c r="F23" s="59"/>
      <c r="G23" s="59"/>
      <c r="H23" s="59"/>
      <c r="I23" s="59"/>
      <c r="J23" s="10">
        <v>-4460000</v>
      </c>
      <c r="K23" s="10"/>
      <c r="L23" s="5"/>
    </row>
    <row r="24" spans="1:12" ht="45.75" customHeight="1">
      <c r="A24" s="1" t="s">
        <v>9</v>
      </c>
      <c r="B24" s="58" t="s">
        <v>26</v>
      </c>
      <c r="C24" s="58"/>
      <c r="D24" s="59" t="s">
        <v>27</v>
      </c>
      <c r="E24" s="59"/>
      <c r="F24" s="59"/>
      <c r="G24" s="59"/>
      <c r="H24" s="59"/>
      <c r="I24" s="59"/>
      <c r="J24" s="10">
        <v>289000</v>
      </c>
      <c r="K24" s="10"/>
      <c r="L24" s="5"/>
    </row>
    <row r="25" spans="1:12" ht="45.75" customHeight="1">
      <c r="A25" s="1" t="s">
        <v>9</v>
      </c>
      <c r="B25" s="58" t="s">
        <v>28</v>
      </c>
      <c r="C25" s="58"/>
      <c r="D25" s="59" t="s">
        <v>29</v>
      </c>
      <c r="E25" s="59"/>
      <c r="F25" s="59"/>
      <c r="G25" s="59"/>
      <c r="H25" s="59"/>
      <c r="I25" s="59"/>
      <c r="J25" s="10">
        <v>1000</v>
      </c>
      <c r="K25" s="10"/>
      <c r="L25" s="5"/>
    </row>
    <row r="26" spans="1:12" ht="34.5" customHeight="1">
      <c r="A26" s="1" t="s">
        <v>9</v>
      </c>
      <c r="B26" s="58" t="s">
        <v>30</v>
      </c>
      <c r="C26" s="58"/>
      <c r="D26" s="59" t="s">
        <v>31</v>
      </c>
      <c r="E26" s="59"/>
      <c r="F26" s="59"/>
      <c r="G26" s="59"/>
      <c r="H26" s="59"/>
      <c r="I26" s="59"/>
      <c r="J26" s="10">
        <v>313000</v>
      </c>
      <c r="K26" s="10"/>
      <c r="L26" s="5"/>
    </row>
    <row r="27" spans="1:12" ht="15" customHeight="1">
      <c r="A27" s="1" t="s">
        <v>9</v>
      </c>
      <c r="B27" s="58" t="s">
        <v>32</v>
      </c>
      <c r="C27" s="58"/>
      <c r="D27" s="59" t="s">
        <v>33</v>
      </c>
      <c r="E27" s="59"/>
      <c r="F27" s="59"/>
      <c r="G27" s="59"/>
      <c r="H27" s="59"/>
      <c r="I27" s="59"/>
      <c r="J27" s="10">
        <v>-28624000</v>
      </c>
      <c r="K27" s="10"/>
      <c r="L27" s="5"/>
    </row>
    <row r="28" spans="1:12" ht="23.4" customHeight="1" thickBot="1">
      <c r="A28" s="15" t="s">
        <v>9</v>
      </c>
      <c r="B28" s="67" t="s">
        <v>34</v>
      </c>
      <c r="C28" s="67"/>
      <c r="D28" s="68" t="s">
        <v>35</v>
      </c>
      <c r="E28" s="68"/>
      <c r="F28" s="68"/>
      <c r="G28" s="68"/>
      <c r="H28" s="68"/>
      <c r="I28" s="68"/>
      <c r="J28" s="16">
        <v>15000000</v>
      </c>
      <c r="K28" s="16"/>
      <c r="L28" s="17"/>
    </row>
    <row r="29" spans="1:12" ht="15" customHeight="1" thickBot="1">
      <c r="A29" s="69" t="s">
        <v>38</v>
      </c>
      <c r="B29" s="70"/>
      <c r="C29" s="70"/>
      <c r="D29" s="70"/>
      <c r="E29" s="70"/>
      <c r="F29" s="70"/>
      <c r="G29" s="70"/>
      <c r="H29" s="70"/>
      <c r="I29" s="70"/>
      <c r="J29" s="18">
        <v>-240738390.18000001</v>
      </c>
      <c r="K29" s="18">
        <v>-56378440</v>
      </c>
      <c r="L29" s="19">
        <v>14093710</v>
      </c>
    </row>
    <row r="30" spans="1:12" s="14" customForma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s="14" customFormat="1" ht="23.4" customHeight="1" thickBot="1">
      <c r="A31" s="71" t="s">
        <v>45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</row>
    <row r="32" spans="1:12" ht="15" thickBot="1">
      <c r="A32" s="48" t="s">
        <v>0</v>
      </c>
      <c r="B32" s="88" t="s">
        <v>90</v>
      </c>
      <c r="C32" s="89"/>
      <c r="D32" s="49" t="s">
        <v>89</v>
      </c>
      <c r="E32" s="49"/>
      <c r="F32" s="49"/>
      <c r="G32" s="49"/>
      <c r="H32" s="49"/>
      <c r="I32" s="49"/>
      <c r="J32" s="50" t="s">
        <v>3</v>
      </c>
      <c r="K32" s="51" t="s">
        <v>36</v>
      </c>
      <c r="L32" s="53" t="s">
        <v>37</v>
      </c>
    </row>
    <row r="33" spans="1:12" ht="23.25" customHeight="1" thickBot="1">
      <c r="A33" s="87"/>
      <c r="B33" s="90"/>
      <c r="C33" s="91"/>
      <c r="D33" s="92"/>
      <c r="E33" s="92"/>
      <c r="F33" s="92"/>
      <c r="G33" s="92"/>
      <c r="H33" s="92"/>
      <c r="I33" s="92"/>
      <c r="J33" s="93"/>
      <c r="K33" s="94"/>
      <c r="L33" s="66"/>
    </row>
    <row r="34" spans="1:12" s="14" customFormat="1" ht="15" customHeight="1">
      <c r="A34" s="28">
        <v>1</v>
      </c>
      <c r="B34" s="95">
        <v>2</v>
      </c>
      <c r="C34" s="95"/>
      <c r="D34" s="96">
        <v>3</v>
      </c>
      <c r="E34" s="96"/>
      <c r="F34" s="96"/>
      <c r="G34" s="96"/>
      <c r="H34" s="96"/>
      <c r="I34" s="96"/>
      <c r="J34" s="29">
        <v>4</v>
      </c>
      <c r="K34" s="30">
        <v>5</v>
      </c>
      <c r="L34" s="31">
        <v>6</v>
      </c>
    </row>
    <row r="35" spans="1:12">
      <c r="A35" s="27"/>
      <c r="B35" s="73" t="s">
        <v>47</v>
      </c>
      <c r="C35" s="73"/>
      <c r="D35" s="78" t="s">
        <v>46</v>
      </c>
      <c r="E35" s="79"/>
      <c r="F35" s="79"/>
      <c r="G35" s="79"/>
      <c r="H35" s="79"/>
      <c r="I35" s="80"/>
      <c r="J35" s="32">
        <f>J36+J37+J38</f>
        <v>14004.7</v>
      </c>
      <c r="K35" s="32">
        <f t="shared" ref="K35:L35" si="0">K36+K37+K38</f>
        <v>-24462.399999999998</v>
      </c>
      <c r="L35" s="32">
        <f t="shared" si="0"/>
        <v>-2404.6</v>
      </c>
    </row>
    <row r="36" spans="1:12" ht="41.25" customHeight="1">
      <c r="A36" s="27"/>
      <c r="B36" s="62"/>
      <c r="C36" s="62"/>
      <c r="D36" s="63" t="s">
        <v>92</v>
      </c>
      <c r="E36" s="64"/>
      <c r="F36" s="64"/>
      <c r="G36" s="64"/>
      <c r="H36" s="64"/>
      <c r="I36" s="65"/>
      <c r="J36" s="35">
        <v>500</v>
      </c>
      <c r="K36" s="34">
        <v>0</v>
      </c>
      <c r="L36" s="34">
        <v>0</v>
      </c>
    </row>
    <row r="37" spans="1:12" ht="41.25" customHeight="1">
      <c r="A37" s="27"/>
      <c r="B37" s="62"/>
      <c r="C37" s="62"/>
      <c r="D37" s="63" t="s">
        <v>48</v>
      </c>
      <c r="E37" s="64"/>
      <c r="F37" s="64"/>
      <c r="G37" s="64"/>
      <c r="H37" s="64"/>
      <c r="I37" s="65"/>
      <c r="J37" s="35">
        <v>2748.5</v>
      </c>
      <c r="K37" s="39">
        <v>-22057.8</v>
      </c>
      <c r="L37" s="34">
        <v>0</v>
      </c>
    </row>
    <row r="38" spans="1:12" ht="23.25" customHeight="1">
      <c r="A38" s="27"/>
      <c r="B38" s="62"/>
      <c r="C38" s="62"/>
      <c r="D38" s="63" t="s">
        <v>49</v>
      </c>
      <c r="E38" s="64"/>
      <c r="F38" s="64"/>
      <c r="G38" s="64"/>
      <c r="H38" s="64"/>
      <c r="I38" s="64"/>
      <c r="J38" s="38">
        <v>10756.2</v>
      </c>
      <c r="K38" s="36">
        <v>-2404.6</v>
      </c>
      <c r="L38" s="36">
        <v>-2404.6</v>
      </c>
    </row>
    <row r="39" spans="1:12">
      <c r="A39" s="27"/>
      <c r="B39" s="73" t="s">
        <v>51</v>
      </c>
      <c r="C39" s="73"/>
      <c r="D39" s="78" t="s">
        <v>50</v>
      </c>
      <c r="E39" s="79"/>
      <c r="F39" s="79"/>
      <c r="G39" s="79"/>
      <c r="H39" s="79"/>
      <c r="I39" s="80"/>
      <c r="J39" s="32">
        <f>J40+J41</f>
        <v>-3251.7</v>
      </c>
      <c r="K39" s="33">
        <f t="shared" ref="K39:L39" si="1">K40+K41</f>
        <v>5488.4</v>
      </c>
      <c r="L39" s="33">
        <f t="shared" si="1"/>
        <v>0</v>
      </c>
    </row>
    <row r="40" spans="1:12" ht="30.75" customHeight="1">
      <c r="A40" s="27"/>
      <c r="B40" s="62"/>
      <c r="C40" s="62"/>
      <c r="D40" s="75" t="s">
        <v>52</v>
      </c>
      <c r="E40" s="76"/>
      <c r="F40" s="76"/>
      <c r="G40" s="76"/>
      <c r="H40" s="76"/>
      <c r="I40" s="77"/>
      <c r="J40" s="37">
        <v>5756.3</v>
      </c>
      <c r="K40" s="33">
        <v>0</v>
      </c>
      <c r="L40" s="33">
        <v>0</v>
      </c>
    </row>
    <row r="41" spans="1:12" ht="29.25" customHeight="1">
      <c r="A41" s="27"/>
      <c r="B41" s="62"/>
      <c r="C41" s="62"/>
      <c r="D41" s="72" t="s">
        <v>53</v>
      </c>
      <c r="E41" s="72"/>
      <c r="F41" s="72"/>
      <c r="G41" s="72"/>
      <c r="H41" s="72"/>
      <c r="I41" s="72"/>
      <c r="J41" s="32">
        <v>-9008</v>
      </c>
      <c r="K41" s="33">
        <v>5488.4</v>
      </c>
      <c r="L41" s="33">
        <v>0</v>
      </c>
    </row>
    <row r="42" spans="1:12">
      <c r="A42" s="27"/>
      <c r="B42" s="73" t="s">
        <v>55</v>
      </c>
      <c r="C42" s="73"/>
      <c r="D42" s="74" t="s">
        <v>54</v>
      </c>
      <c r="E42" s="74"/>
      <c r="F42" s="74"/>
      <c r="G42" s="74"/>
      <c r="H42" s="74"/>
      <c r="I42" s="74"/>
      <c r="J42" s="37">
        <f>J43+J44+J45+J46+J47</f>
        <v>60078.7</v>
      </c>
      <c r="K42" s="33">
        <f t="shared" ref="K42:L42" si="2">K43+K44+K45+K46+K47</f>
        <v>0</v>
      </c>
      <c r="L42" s="33">
        <f t="shared" si="2"/>
        <v>0</v>
      </c>
    </row>
    <row r="43" spans="1:12">
      <c r="A43" s="27"/>
      <c r="B43" s="62"/>
      <c r="C43" s="62"/>
      <c r="D43" s="72" t="s">
        <v>56</v>
      </c>
      <c r="E43" s="72"/>
      <c r="F43" s="72"/>
      <c r="G43" s="72"/>
      <c r="H43" s="72"/>
      <c r="I43" s="72"/>
      <c r="J43" s="33">
        <v>3709</v>
      </c>
      <c r="K43" s="33">
        <v>0</v>
      </c>
      <c r="L43" s="33">
        <v>0</v>
      </c>
    </row>
    <row r="44" spans="1:12">
      <c r="A44" s="27"/>
      <c r="B44" s="62"/>
      <c r="C44" s="62"/>
      <c r="D44" s="72" t="s">
        <v>57</v>
      </c>
      <c r="E44" s="72"/>
      <c r="F44" s="72"/>
      <c r="G44" s="72"/>
      <c r="H44" s="72"/>
      <c r="I44" s="72"/>
      <c r="J44" s="32">
        <v>-3010</v>
      </c>
      <c r="K44" s="33">
        <v>0</v>
      </c>
      <c r="L44" s="33">
        <v>0</v>
      </c>
    </row>
    <row r="45" spans="1:12">
      <c r="A45" s="27"/>
      <c r="B45" s="62"/>
      <c r="C45" s="62"/>
      <c r="D45" s="72" t="s">
        <v>58</v>
      </c>
      <c r="E45" s="72"/>
      <c r="F45" s="72"/>
      <c r="G45" s="72"/>
      <c r="H45" s="72"/>
      <c r="I45" s="72"/>
      <c r="J45" s="33">
        <v>59518.7</v>
      </c>
      <c r="K45" s="33">
        <v>0</v>
      </c>
      <c r="L45" s="33">
        <v>0</v>
      </c>
    </row>
    <row r="46" spans="1:12">
      <c r="A46" s="27"/>
      <c r="B46" s="62"/>
      <c r="C46" s="62"/>
      <c r="D46" s="72" t="s">
        <v>59</v>
      </c>
      <c r="E46" s="72"/>
      <c r="F46" s="72"/>
      <c r="G46" s="72"/>
      <c r="H46" s="72"/>
      <c r="I46" s="72"/>
      <c r="J46" s="32">
        <v>-254</v>
      </c>
      <c r="K46" s="33">
        <v>0</v>
      </c>
      <c r="L46" s="33">
        <v>0</v>
      </c>
    </row>
    <row r="47" spans="1:12">
      <c r="A47" s="27"/>
      <c r="B47" s="62"/>
      <c r="C47" s="62"/>
      <c r="D47" s="72" t="s">
        <v>60</v>
      </c>
      <c r="E47" s="72"/>
      <c r="F47" s="72"/>
      <c r="G47" s="72"/>
      <c r="H47" s="72"/>
      <c r="I47" s="72"/>
      <c r="J47" s="37">
        <v>115</v>
      </c>
      <c r="K47" s="33">
        <v>0</v>
      </c>
      <c r="L47" s="33">
        <v>0</v>
      </c>
    </row>
    <row r="48" spans="1:12">
      <c r="A48" s="27"/>
      <c r="B48" s="73" t="s">
        <v>62</v>
      </c>
      <c r="C48" s="73"/>
      <c r="D48" s="74" t="s">
        <v>61</v>
      </c>
      <c r="E48" s="74"/>
      <c r="F48" s="74"/>
      <c r="G48" s="74"/>
      <c r="H48" s="74"/>
      <c r="I48" s="74"/>
      <c r="J48" s="32">
        <f>J49+J50+J51</f>
        <v>-79799.399999999994</v>
      </c>
      <c r="K48" s="32">
        <f t="shared" ref="K48:L48" si="3">K49+K50+K51</f>
        <v>-200000</v>
      </c>
      <c r="L48" s="33">
        <f t="shared" si="3"/>
        <v>0</v>
      </c>
    </row>
    <row r="49" spans="1:12">
      <c r="A49" s="27"/>
      <c r="B49" s="81"/>
      <c r="C49" s="81"/>
      <c r="D49" s="72" t="s">
        <v>63</v>
      </c>
      <c r="E49" s="72"/>
      <c r="F49" s="72"/>
      <c r="G49" s="72"/>
      <c r="H49" s="72"/>
      <c r="I49" s="72"/>
      <c r="J49" s="32">
        <v>-50402.1</v>
      </c>
      <c r="K49" s="32">
        <v>-2419.6999999999998</v>
      </c>
      <c r="L49" s="33">
        <v>0</v>
      </c>
    </row>
    <row r="50" spans="1:12">
      <c r="A50" s="27"/>
      <c r="B50" s="81"/>
      <c r="C50" s="81"/>
      <c r="D50" s="72" t="s">
        <v>64</v>
      </c>
      <c r="E50" s="72"/>
      <c r="F50" s="72"/>
      <c r="G50" s="72"/>
      <c r="H50" s="72"/>
      <c r="I50" s="72"/>
      <c r="J50" s="33">
        <v>68457.2</v>
      </c>
      <c r="K50" s="33">
        <v>2419.6999999999998</v>
      </c>
      <c r="L50" s="33">
        <v>0</v>
      </c>
    </row>
    <row r="51" spans="1:12">
      <c r="A51" s="27"/>
      <c r="B51" s="81"/>
      <c r="C51" s="81"/>
      <c r="D51" s="83" t="s">
        <v>65</v>
      </c>
      <c r="E51" s="84"/>
      <c r="F51" s="84"/>
      <c r="G51" s="84"/>
      <c r="H51" s="84"/>
      <c r="I51" s="85"/>
      <c r="J51" s="32">
        <v>-97854.5</v>
      </c>
      <c r="K51" s="32">
        <v>-200000</v>
      </c>
      <c r="L51" s="33">
        <v>0</v>
      </c>
    </row>
    <row r="52" spans="1:12">
      <c r="A52" s="27"/>
      <c r="B52" s="73" t="s">
        <v>67</v>
      </c>
      <c r="C52" s="73"/>
      <c r="D52" s="78" t="s">
        <v>66</v>
      </c>
      <c r="E52" s="79"/>
      <c r="F52" s="79"/>
      <c r="G52" s="79"/>
      <c r="H52" s="79"/>
      <c r="I52" s="80"/>
      <c r="J52" s="32">
        <f>J53</f>
        <v>-2750.7</v>
      </c>
      <c r="K52" s="33">
        <f t="shared" ref="K52:L52" si="4">K53</f>
        <v>0</v>
      </c>
      <c r="L52" s="33">
        <f t="shared" si="4"/>
        <v>0</v>
      </c>
    </row>
    <row r="53" spans="1:12">
      <c r="A53" s="27"/>
      <c r="B53" s="81"/>
      <c r="C53" s="81"/>
      <c r="D53" s="82" t="s">
        <v>68</v>
      </c>
      <c r="E53" s="82"/>
      <c r="F53" s="82"/>
      <c r="G53" s="82"/>
      <c r="H53" s="82"/>
      <c r="I53" s="82"/>
      <c r="J53" s="32">
        <v>-2750.7</v>
      </c>
      <c r="K53" s="33">
        <v>0</v>
      </c>
      <c r="L53" s="33">
        <v>0</v>
      </c>
    </row>
    <row r="54" spans="1:12">
      <c r="A54" s="27"/>
      <c r="B54" s="73" t="s">
        <v>70</v>
      </c>
      <c r="C54" s="73"/>
      <c r="D54" s="86" t="s">
        <v>69</v>
      </c>
      <c r="E54" s="86"/>
      <c r="F54" s="86"/>
      <c r="G54" s="86"/>
      <c r="H54" s="86"/>
      <c r="I54" s="86"/>
      <c r="J54" s="32">
        <f>J55+J56+J57+J58</f>
        <v>-198043.99</v>
      </c>
      <c r="K54" s="37">
        <f t="shared" ref="K54:L54" si="5">K55+K56+K57+K58</f>
        <v>143621.6</v>
      </c>
      <c r="L54" s="37">
        <f t="shared" si="5"/>
        <v>14093.7</v>
      </c>
    </row>
    <row r="55" spans="1:12">
      <c r="A55" s="27"/>
      <c r="B55" s="81"/>
      <c r="C55" s="81"/>
      <c r="D55" s="82" t="s">
        <v>71</v>
      </c>
      <c r="E55" s="82"/>
      <c r="F55" s="82"/>
      <c r="G55" s="82"/>
      <c r="H55" s="82"/>
      <c r="I55" s="82"/>
      <c r="J55" s="32">
        <v>-22441.59</v>
      </c>
      <c r="K55" s="37">
        <v>0</v>
      </c>
      <c r="L55" s="37">
        <v>0</v>
      </c>
    </row>
    <row r="56" spans="1:12">
      <c r="A56" s="27"/>
      <c r="B56" s="81"/>
      <c r="C56" s="81"/>
      <c r="D56" s="82" t="s">
        <v>72</v>
      </c>
      <c r="E56" s="82"/>
      <c r="F56" s="82"/>
      <c r="G56" s="82"/>
      <c r="H56" s="82"/>
      <c r="I56" s="82"/>
      <c r="J56" s="32">
        <v>-164906.79999999999</v>
      </c>
      <c r="K56" s="33">
        <v>143621.6</v>
      </c>
      <c r="L56" s="33">
        <v>14093.7</v>
      </c>
    </row>
    <row r="57" spans="1:12">
      <c r="A57" s="27"/>
      <c r="B57" s="81"/>
      <c r="C57" s="81"/>
      <c r="D57" s="82" t="s">
        <v>73</v>
      </c>
      <c r="E57" s="82"/>
      <c r="F57" s="82"/>
      <c r="G57" s="82"/>
      <c r="H57" s="82"/>
      <c r="I57" s="82"/>
      <c r="J57" s="32">
        <v>-2635</v>
      </c>
      <c r="K57" s="37">
        <v>0</v>
      </c>
      <c r="L57" s="37">
        <v>0</v>
      </c>
    </row>
    <row r="58" spans="1:12">
      <c r="A58" s="27"/>
      <c r="B58" s="81"/>
      <c r="C58" s="81"/>
      <c r="D58" s="82" t="s">
        <v>74</v>
      </c>
      <c r="E58" s="82"/>
      <c r="F58" s="82"/>
      <c r="G58" s="82"/>
      <c r="H58" s="82"/>
      <c r="I58" s="82"/>
      <c r="J58" s="32">
        <v>-8060.6</v>
      </c>
      <c r="K58" s="33">
        <v>0</v>
      </c>
      <c r="L58" s="33">
        <v>0</v>
      </c>
    </row>
    <row r="59" spans="1:12">
      <c r="A59" s="27"/>
      <c r="B59" s="73" t="s">
        <v>76</v>
      </c>
      <c r="C59" s="73"/>
      <c r="D59" s="86" t="s">
        <v>75</v>
      </c>
      <c r="E59" s="86"/>
      <c r="F59" s="86"/>
      <c r="G59" s="86"/>
      <c r="H59" s="86"/>
      <c r="I59" s="86"/>
      <c r="J59" s="32">
        <f>J60</f>
        <v>-18674.2</v>
      </c>
      <c r="K59" s="33">
        <f t="shared" ref="K59:L59" si="6">K60</f>
        <v>2404.6</v>
      </c>
      <c r="L59" s="33">
        <f t="shared" si="6"/>
        <v>2404.6</v>
      </c>
    </row>
    <row r="60" spans="1:12">
      <c r="A60" s="27"/>
      <c r="B60" s="81"/>
      <c r="C60" s="81"/>
      <c r="D60" s="82" t="s">
        <v>77</v>
      </c>
      <c r="E60" s="82"/>
      <c r="F60" s="82"/>
      <c r="G60" s="82"/>
      <c r="H60" s="82"/>
      <c r="I60" s="82"/>
      <c r="J60" s="32">
        <v>-18674.2</v>
      </c>
      <c r="K60" s="33">
        <v>2404.6</v>
      </c>
      <c r="L60" s="33">
        <v>2404.6</v>
      </c>
    </row>
    <row r="61" spans="1:12">
      <c r="A61" s="27"/>
      <c r="B61" s="73" t="s">
        <v>79</v>
      </c>
      <c r="C61" s="73"/>
      <c r="D61" s="86" t="s">
        <v>78</v>
      </c>
      <c r="E61" s="86"/>
      <c r="F61" s="86"/>
      <c r="G61" s="86"/>
      <c r="H61" s="86"/>
      <c r="I61" s="86"/>
      <c r="J61" s="33">
        <f>J62+J63</f>
        <v>1421</v>
      </c>
      <c r="K61" s="33">
        <f t="shared" ref="K61:L61" si="7">K62+K63</f>
        <v>0</v>
      </c>
      <c r="L61" s="33">
        <f t="shared" si="7"/>
        <v>0</v>
      </c>
    </row>
    <row r="62" spans="1:12">
      <c r="A62" s="27"/>
      <c r="B62" s="81"/>
      <c r="C62" s="81"/>
      <c r="D62" s="82" t="s">
        <v>80</v>
      </c>
      <c r="E62" s="82"/>
      <c r="F62" s="82"/>
      <c r="G62" s="82"/>
      <c r="H62" s="82"/>
      <c r="I62" s="82"/>
      <c r="J62" s="33">
        <v>1160</v>
      </c>
      <c r="K62" s="33">
        <v>0</v>
      </c>
      <c r="L62" s="33">
        <v>0</v>
      </c>
    </row>
    <row r="63" spans="1:12">
      <c r="A63" s="27"/>
      <c r="B63" s="81"/>
      <c r="C63" s="81"/>
      <c r="D63" s="83" t="s">
        <v>81</v>
      </c>
      <c r="E63" s="84"/>
      <c r="F63" s="84"/>
      <c r="G63" s="84"/>
      <c r="H63" s="84"/>
      <c r="I63" s="85"/>
      <c r="J63" s="33">
        <v>261</v>
      </c>
      <c r="K63" s="33">
        <v>0</v>
      </c>
      <c r="L63" s="33">
        <v>0</v>
      </c>
    </row>
    <row r="64" spans="1:12">
      <c r="A64" s="27"/>
      <c r="B64" s="73" t="s">
        <v>83</v>
      </c>
      <c r="C64" s="73"/>
      <c r="D64" s="78" t="s">
        <v>82</v>
      </c>
      <c r="E64" s="79"/>
      <c r="F64" s="79"/>
      <c r="G64" s="79"/>
      <c r="H64" s="79"/>
      <c r="I64" s="80"/>
      <c r="J64" s="32">
        <f>J65</f>
        <v>-15725.8</v>
      </c>
      <c r="K64" s="33">
        <f t="shared" ref="K64:L64" si="8">K65</f>
        <v>0</v>
      </c>
      <c r="L64" s="33">
        <f t="shared" si="8"/>
        <v>0</v>
      </c>
    </row>
    <row r="65" spans="1:12">
      <c r="A65" s="27"/>
      <c r="B65" s="81"/>
      <c r="C65" s="81"/>
      <c r="D65" s="83" t="s">
        <v>84</v>
      </c>
      <c r="E65" s="84"/>
      <c r="F65" s="84"/>
      <c r="G65" s="84"/>
      <c r="H65" s="84"/>
      <c r="I65" s="85"/>
      <c r="J65" s="32">
        <v>-15725.8</v>
      </c>
      <c r="K65" s="33">
        <v>0</v>
      </c>
      <c r="L65" s="33">
        <v>0</v>
      </c>
    </row>
    <row r="66" spans="1:12">
      <c r="A66" s="27"/>
      <c r="B66" s="73" t="s">
        <v>86</v>
      </c>
      <c r="C66" s="73"/>
      <c r="D66" s="86" t="s">
        <v>85</v>
      </c>
      <c r="E66" s="86"/>
      <c r="F66" s="86"/>
      <c r="G66" s="86"/>
      <c r="H66" s="86"/>
      <c r="I66" s="86"/>
      <c r="J66" s="33">
        <f>J67+J68</f>
        <v>2003</v>
      </c>
      <c r="K66" s="33">
        <f t="shared" ref="K66:L66" si="9">K67+K68</f>
        <v>16569.400000000001</v>
      </c>
      <c r="L66" s="33">
        <f t="shared" si="9"/>
        <v>0</v>
      </c>
    </row>
    <row r="67" spans="1:12">
      <c r="A67" s="27"/>
      <c r="B67" s="81"/>
      <c r="C67" s="81"/>
      <c r="D67" s="82" t="s">
        <v>87</v>
      </c>
      <c r="E67" s="82"/>
      <c r="F67" s="82"/>
      <c r="G67" s="82"/>
      <c r="H67" s="82"/>
      <c r="I67" s="82"/>
      <c r="J67" s="33">
        <v>230</v>
      </c>
      <c r="K67" s="33">
        <v>12142.6</v>
      </c>
      <c r="L67" s="33">
        <v>0</v>
      </c>
    </row>
    <row r="68" spans="1:12">
      <c r="A68" s="27"/>
      <c r="B68" s="81"/>
      <c r="C68" s="81"/>
      <c r="D68" s="82" t="s">
        <v>88</v>
      </c>
      <c r="E68" s="82"/>
      <c r="F68" s="82"/>
      <c r="G68" s="82"/>
      <c r="H68" s="82"/>
      <c r="I68" s="82"/>
      <c r="J68" s="33">
        <v>1773</v>
      </c>
      <c r="K68" s="33">
        <v>4426.8</v>
      </c>
      <c r="L68" s="33">
        <v>0</v>
      </c>
    </row>
    <row r="69" spans="1:12">
      <c r="A69" s="78" t="s">
        <v>91</v>
      </c>
      <c r="B69" s="79"/>
      <c r="C69" s="79"/>
      <c r="D69" s="79"/>
      <c r="E69" s="79"/>
      <c r="F69" s="79"/>
      <c r="G69" s="79"/>
      <c r="H69" s="79"/>
      <c r="I69" s="80"/>
      <c r="J69" s="32">
        <f>J35+J39+J42+J48+J52+J54+J59+J61+J64+J66</f>
        <v>-240738.38999999998</v>
      </c>
      <c r="K69" s="32">
        <f t="shared" ref="K69:L69" si="10">K35+K39+K42+K48+K52+K54+K59+K61+K64+K66</f>
        <v>-56378.399999999987</v>
      </c>
      <c r="L69" s="33">
        <f t="shared" si="10"/>
        <v>14093.7</v>
      </c>
    </row>
    <row r="71" spans="1:12" s="40" customFormat="1" ht="13.2">
      <c r="A71" s="41" t="s">
        <v>93</v>
      </c>
      <c r="B71" s="41"/>
      <c r="C71" s="41"/>
      <c r="E71" s="41"/>
      <c r="F71" s="41"/>
      <c r="G71" s="41"/>
      <c r="H71" s="41"/>
    </row>
    <row r="72" spans="1:12" s="40" customFormat="1" ht="13.2">
      <c r="A72" s="41" t="s">
        <v>94</v>
      </c>
      <c r="B72" s="41"/>
      <c r="C72" s="41"/>
      <c r="D72" s="41"/>
      <c r="E72" s="41"/>
      <c r="F72" s="41"/>
      <c r="G72" s="41"/>
      <c r="H72" s="42"/>
      <c r="I72" s="42"/>
      <c r="J72" s="42"/>
      <c r="K72" s="42"/>
      <c r="L72" s="42" t="s">
        <v>95</v>
      </c>
    </row>
  </sheetData>
  <mergeCells count="121">
    <mergeCell ref="B68:C68"/>
    <mergeCell ref="D68:I68"/>
    <mergeCell ref="A69:I69"/>
    <mergeCell ref="A32:A33"/>
    <mergeCell ref="B32:C33"/>
    <mergeCell ref="D32:I33"/>
    <mergeCell ref="J32:J33"/>
    <mergeCell ref="K32:K33"/>
    <mergeCell ref="B34:C34"/>
    <mergeCell ref="D34:I34"/>
    <mergeCell ref="B35:C35"/>
    <mergeCell ref="D35:I35"/>
    <mergeCell ref="B37:C37"/>
    <mergeCell ref="D37:I37"/>
    <mergeCell ref="B38:C38"/>
    <mergeCell ref="D38:I38"/>
    <mergeCell ref="B67:C67"/>
    <mergeCell ref="D67:I67"/>
    <mergeCell ref="B66:C66"/>
    <mergeCell ref="D66:I66"/>
    <mergeCell ref="B65:C65"/>
    <mergeCell ref="D65:I65"/>
    <mergeCell ref="B64:C64"/>
    <mergeCell ref="D64:I64"/>
    <mergeCell ref="B63:C63"/>
    <mergeCell ref="D63:I63"/>
    <mergeCell ref="B62:C62"/>
    <mergeCell ref="D62:I62"/>
    <mergeCell ref="B61:C61"/>
    <mergeCell ref="D61:I61"/>
    <mergeCell ref="B60:C60"/>
    <mergeCell ref="D60:I60"/>
    <mergeCell ref="B59:C59"/>
    <mergeCell ref="D59:I59"/>
    <mergeCell ref="B58:C58"/>
    <mergeCell ref="D58:I58"/>
    <mergeCell ref="B57:C57"/>
    <mergeCell ref="D57:I57"/>
    <mergeCell ref="B56:C56"/>
    <mergeCell ref="D56:I56"/>
    <mergeCell ref="B55:C55"/>
    <mergeCell ref="D55:I55"/>
    <mergeCell ref="B54:C54"/>
    <mergeCell ref="D54:I54"/>
    <mergeCell ref="B53:C53"/>
    <mergeCell ref="D53:I53"/>
    <mergeCell ref="B52:C52"/>
    <mergeCell ref="D52:I52"/>
    <mergeCell ref="B51:C51"/>
    <mergeCell ref="D51:I51"/>
    <mergeCell ref="B50:C50"/>
    <mergeCell ref="D50:I50"/>
    <mergeCell ref="B49:C49"/>
    <mergeCell ref="D49:I49"/>
    <mergeCell ref="B48:C48"/>
    <mergeCell ref="D48:I48"/>
    <mergeCell ref="B47:C47"/>
    <mergeCell ref="D47:I47"/>
    <mergeCell ref="B46:C46"/>
    <mergeCell ref="D46:I46"/>
    <mergeCell ref="B45:C45"/>
    <mergeCell ref="D45:I45"/>
    <mergeCell ref="B44:C44"/>
    <mergeCell ref="D44:I44"/>
    <mergeCell ref="B43:C43"/>
    <mergeCell ref="D43:I43"/>
    <mergeCell ref="B42:C42"/>
    <mergeCell ref="D42:I42"/>
    <mergeCell ref="B40:C40"/>
    <mergeCell ref="D40:I40"/>
    <mergeCell ref="B41:C41"/>
    <mergeCell ref="D41:I41"/>
    <mergeCell ref="B39:C39"/>
    <mergeCell ref="D39:I39"/>
    <mergeCell ref="B36:C36"/>
    <mergeCell ref="D36:I36"/>
    <mergeCell ref="L32:L33"/>
    <mergeCell ref="B28:C28"/>
    <mergeCell ref="D28:I28"/>
    <mergeCell ref="A29:I29"/>
    <mergeCell ref="A31:L31"/>
    <mergeCell ref="B23:C23"/>
    <mergeCell ref="D23:I23"/>
    <mergeCell ref="B24:C24"/>
    <mergeCell ref="D24:I24"/>
    <mergeCell ref="G2:M2"/>
    <mergeCell ref="A7:L7"/>
    <mergeCell ref="B25:C25"/>
    <mergeCell ref="D25:I25"/>
    <mergeCell ref="B26:C26"/>
    <mergeCell ref="D26:I26"/>
    <mergeCell ref="B27:C27"/>
    <mergeCell ref="D27:I27"/>
    <mergeCell ref="B21:C21"/>
    <mergeCell ref="D21:I21"/>
    <mergeCell ref="B22:C22"/>
    <mergeCell ref="D22:I22"/>
    <mergeCell ref="B19:C19"/>
    <mergeCell ref="D19:I19"/>
    <mergeCell ref="B20:C20"/>
    <mergeCell ref="D20:I20"/>
    <mergeCell ref="B17:C17"/>
    <mergeCell ref="D17:I17"/>
    <mergeCell ref="B18:C18"/>
    <mergeCell ref="D18:I18"/>
    <mergeCell ref="B15:C15"/>
    <mergeCell ref="D15:I15"/>
    <mergeCell ref="B16:C16"/>
    <mergeCell ref="D16:I16"/>
    <mergeCell ref="B14:C14"/>
    <mergeCell ref="D14:I14"/>
    <mergeCell ref="A8:L8"/>
    <mergeCell ref="A10:L10"/>
    <mergeCell ref="A11:A12"/>
    <mergeCell ref="B11:C12"/>
    <mergeCell ref="D11:I12"/>
    <mergeCell ref="J11:J12"/>
    <mergeCell ref="K11:K12"/>
    <mergeCell ref="L11:L12"/>
    <mergeCell ref="B13:C13"/>
    <mergeCell ref="D13:I13"/>
  </mergeCells>
  <phoneticPr fontId="12" type="noConversion"/>
  <pageMargins left="0.23622047244094491" right="0.23622047244094491" top="0.74803149606299213" bottom="0.74803149606299213" header="0.23622047244094491" footer="0.2362204724409449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cp:lastPrinted>2020-11-18T13:51:15Z</cp:lastPrinted>
  <dcterms:created xsi:type="dcterms:W3CDTF">2020-11-09T12:03:32Z</dcterms:created>
  <dcterms:modified xsi:type="dcterms:W3CDTF">2020-11-24T08:46:12Z</dcterms:modified>
</cp:coreProperties>
</file>